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defaultThemeVersion="166925"/>
  <mc:AlternateContent xmlns:mc="http://schemas.openxmlformats.org/markup-compatibility/2006">
    <mc:Choice Requires="x15">
      <x15ac:absPath xmlns:x15ac="http://schemas.microsoft.com/office/spreadsheetml/2010/11/ac" url="/Users/afarr/Desktop/MPI Research/Ongoing Wageningen LST work/Paper files LST/2022 Supplementary files/"/>
    </mc:Choice>
  </mc:AlternateContent>
  <xr:revisionPtr revIDLastSave="0" documentId="13_ncr:1_{8F61077B-5717-8949-944F-F7362726C2AA}" xr6:coauthVersionLast="36" xr6:coauthVersionMax="36" xr10:uidLastSave="{00000000-0000-0000-0000-000000000000}"/>
  <bookViews>
    <workbookView xWindow="2120" yWindow="2000" windowWidth="33400" windowHeight="18460" xr2:uid="{00000000-000D-0000-FFFF-FFFF00000000}"/>
  </bookViews>
  <sheets>
    <sheet name="File information" sheetId="25" r:id="rId1"/>
    <sheet name="a) Raw+corrected illumina reads" sheetId="9" r:id="rId2"/>
    <sheet name="b) Relative MIC" sheetId="23" r:id="rId3"/>
    <sheet name="c) Cell Counts" sheetId="24" r:id="rId4"/>
    <sheet name="d) SC 0CTX liq 24h" sheetId="10" r:id="rId5"/>
    <sheet name="e) SC 0CTX liq 48h" sheetId="12" r:id="rId6"/>
    <sheet name="f) SC 0.02CTX liq 24h" sheetId="13" r:id="rId7"/>
    <sheet name="g) SC 0.02CTX liq 48h" sheetId="14" r:id="rId8"/>
    <sheet name="h) SC 0.04CTX liq 24h" sheetId="15" r:id="rId9"/>
    <sheet name="i) SC 0.04CTX liq 48h" sheetId="16" r:id="rId10"/>
    <sheet name="j) SC 0CTX Agar 24h" sheetId="17" r:id="rId11"/>
    <sheet name="k) SC 0CTX Agar 48h" sheetId="18" r:id="rId12"/>
    <sheet name="l) SC 0.02CTX Agar 24h " sheetId="19" r:id="rId13"/>
    <sheet name="m) SC 0.02CTX Agar 48h" sheetId="20" r:id="rId14"/>
    <sheet name="n) SC 0.04CTX Agar 24h" sheetId="21" r:id="rId15"/>
    <sheet name="o) SC 0.04CTX Agar 48h" sheetId="22" r:id="rId16"/>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80" i="15" l="1"/>
  <c r="F171" i="16"/>
  <c r="F172" i="16"/>
  <c r="E171" i="16"/>
  <c r="F180" i="15"/>
  <c r="K121" i="10" l="1"/>
  <c r="G121" i="10"/>
  <c r="F121" i="10"/>
  <c r="P4" i="23" l="1"/>
  <c r="P5" i="23"/>
  <c r="P6" i="23"/>
  <c r="P7" i="23"/>
  <c r="P8" i="23"/>
  <c r="P9" i="23"/>
  <c r="P10" i="23"/>
  <c r="P11" i="23"/>
  <c r="P12" i="23"/>
  <c r="P13" i="23"/>
  <c r="P14" i="23"/>
  <c r="P15" i="23"/>
  <c r="P16" i="23"/>
  <c r="P17" i="23"/>
  <c r="P18" i="23"/>
  <c r="P19" i="23"/>
  <c r="P20" i="23"/>
  <c r="P21" i="23"/>
  <c r="P22" i="23"/>
  <c r="P23" i="23"/>
  <c r="P24" i="23"/>
  <c r="P25" i="23"/>
  <c r="P26" i="23"/>
  <c r="P27" i="23"/>
  <c r="P28" i="23"/>
  <c r="P29" i="23"/>
  <c r="P30" i="23"/>
  <c r="P31" i="23"/>
  <c r="P32" i="23"/>
  <c r="P33" i="23"/>
  <c r="P34" i="23"/>
  <c r="P3" i="23"/>
  <c r="O31" i="23"/>
  <c r="O32" i="23"/>
  <c r="O33" i="23"/>
  <c r="O34" i="23"/>
  <c r="O27" i="23"/>
  <c r="O28" i="23"/>
  <c r="O29" i="23"/>
  <c r="O30" i="23"/>
  <c r="O26" i="23"/>
  <c r="O25" i="23"/>
  <c r="O24" i="23"/>
  <c r="O23" i="23"/>
  <c r="O22" i="23"/>
  <c r="O21" i="23"/>
  <c r="O20" i="23"/>
  <c r="O19" i="23"/>
  <c r="O18" i="23"/>
  <c r="O17" i="23"/>
  <c r="O16" i="23"/>
  <c r="O15" i="23"/>
  <c r="O14" i="23"/>
  <c r="O13" i="23"/>
  <c r="O12" i="23"/>
  <c r="O11" i="23"/>
  <c r="O10" i="23"/>
  <c r="O9" i="23"/>
  <c r="O8" i="23"/>
  <c r="O7" i="23"/>
  <c r="O6" i="23"/>
  <c r="O5" i="23"/>
  <c r="O4" i="23"/>
  <c r="O3" i="23"/>
  <c r="N4" i="23"/>
  <c r="N5" i="23"/>
  <c r="N6" i="23"/>
  <c r="N7" i="23"/>
  <c r="N8" i="23"/>
  <c r="N9" i="23"/>
  <c r="N10" i="23"/>
  <c r="N11" i="23"/>
  <c r="N12" i="23"/>
  <c r="N13" i="23"/>
  <c r="N14" i="23"/>
  <c r="N15" i="23"/>
  <c r="N16" i="23"/>
  <c r="N17" i="23"/>
  <c r="N18" i="23"/>
  <c r="N19" i="23"/>
  <c r="N20" i="23"/>
  <c r="N21" i="23"/>
  <c r="N22" i="23"/>
  <c r="N23" i="23"/>
  <c r="N24" i="23"/>
  <c r="N25" i="23"/>
  <c r="N26" i="23"/>
  <c r="N27" i="23"/>
  <c r="N28" i="23"/>
  <c r="N29" i="23"/>
  <c r="N30" i="23"/>
  <c r="N31" i="23"/>
  <c r="N32" i="23"/>
  <c r="N33" i="23"/>
  <c r="N34" i="23"/>
  <c r="N3" i="23"/>
  <c r="H10" i="23"/>
  <c r="G10" i="23"/>
  <c r="H9" i="23"/>
  <c r="G9" i="23"/>
  <c r="H8" i="23"/>
  <c r="G8" i="23"/>
  <c r="H7" i="23"/>
  <c r="G7" i="23"/>
  <c r="H6" i="23"/>
  <c r="G6" i="23"/>
  <c r="H5" i="23"/>
  <c r="G5" i="23"/>
  <c r="H4" i="23"/>
  <c r="G4" i="23"/>
  <c r="H3" i="23"/>
  <c r="G3" i="23"/>
  <c r="G152" i="22" l="1"/>
  <c r="F152" i="22"/>
  <c r="G151" i="22"/>
  <c r="F151" i="22"/>
  <c r="G150" i="22"/>
  <c r="F150" i="22"/>
  <c r="G149" i="22"/>
  <c r="F149" i="22"/>
  <c r="G148" i="22"/>
  <c r="F148" i="22"/>
  <c r="G147" i="22"/>
  <c r="F147" i="22"/>
  <c r="G146" i="22"/>
  <c r="F146" i="22"/>
  <c r="G145" i="22"/>
  <c r="F145" i="22"/>
  <c r="G144" i="22"/>
  <c r="F144" i="22"/>
  <c r="G143" i="22"/>
  <c r="F143" i="22"/>
  <c r="G142" i="22"/>
  <c r="F142" i="22"/>
  <c r="G141" i="22"/>
  <c r="F141" i="22"/>
  <c r="G140" i="22"/>
  <c r="F140" i="22"/>
  <c r="G139" i="22"/>
  <c r="F139" i="22"/>
  <c r="G138" i="22"/>
  <c r="F138" i="22"/>
  <c r="G137" i="22"/>
  <c r="F137" i="22"/>
  <c r="G136" i="22"/>
  <c r="F136" i="22"/>
  <c r="G135" i="22"/>
  <c r="F135" i="22"/>
  <c r="G134" i="22"/>
  <c r="F134" i="22"/>
  <c r="G133" i="22"/>
  <c r="F133" i="22"/>
  <c r="G132" i="22"/>
  <c r="F132" i="22"/>
  <c r="G131" i="22"/>
  <c r="F131" i="22"/>
  <c r="G130" i="22"/>
  <c r="F130" i="22"/>
  <c r="G129" i="22"/>
  <c r="F129" i="22"/>
  <c r="G128" i="22"/>
  <c r="F128" i="22"/>
  <c r="G127" i="22"/>
  <c r="F127" i="22"/>
  <c r="G126" i="22"/>
  <c r="F126" i="22"/>
  <c r="G125" i="22"/>
  <c r="F125" i="22"/>
  <c r="G124" i="22"/>
  <c r="F124" i="22"/>
  <c r="G123" i="22"/>
  <c r="F123" i="22"/>
  <c r="G122" i="22"/>
  <c r="F122" i="22"/>
  <c r="G121" i="22"/>
  <c r="F121" i="22"/>
  <c r="G114" i="22"/>
  <c r="F114" i="22"/>
  <c r="G113" i="22"/>
  <c r="F113" i="22"/>
  <c r="G112" i="22"/>
  <c r="F112" i="22"/>
  <c r="G111" i="22"/>
  <c r="F111" i="22"/>
  <c r="G110" i="22"/>
  <c r="F110" i="22"/>
  <c r="G109" i="22"/>
  <c r="F109" i="22"/>
  <c r="G108" i="22"/>
  <c r="F108" i="22"/>
  <c r="G107" i="22"/>
  <c r="F107" i="22"/>
  <c r="G106" i="22"/>
  <c r="F106" i="22"/>
  <c r="G105" i="22"/>
  <c r="F105" i="22"/>
  <c r="G104" i="22"/>
  <c r="F104" i="22"/>
  <c r="G103" i="22"/>
  <c r="F103" i="22"/>
  <c r="G102" i="22"/>
  <c r="F102" i="22"/>
  <c r="G101" i="22"/>
  <c r="F101" i="22"/>
  <c r="G100" i="22"/>
  <c r="F100" i="22"/>
  <c r="G99" i="22"/>
  <c r="F99" i="22"/>
  <c r="G98" i="22"/>
  <c r="F98" i="22"/>
  <c r="G97" i="22"/>
  <c r="F97" i="22"/>
  <c r="G96" i="22"/>
  <c r="F96" i="22"/>
  <c r="G95" i="22"/>
  <c r="F95" i="22"/>
  <c r="G94" i="22"/>
  <c r="F94" i="22"/>
  <c r="G93" i="22"/>
  <c r="F93" i="22"/>
  <c r="G92" i="22"/>
  <c r="F92" i="22"/>
  <c r="G91" i="22"/>
  <c r="F91" i="22"/>
  <c r="G90" i="22"/>
  <c r="F90" i="22"/>
  <c r="G89" i="22"/>
  <c r="F89" i="22"/>
  <c r="G88" i="22"/>
  <c r="F88" i="22"/>
  <c r="G87" i="22"/>
  <c r="F87" i="22"/>
  <c r="G86" i="22"/>
  <c r="F86" i="22"/>
  <c r="G85" i="22"/>
  <c r="F85" i="22"/>
  <c r="G84" i="22"/>
  <c r="F84" i="22"/>
  <c r="G83" i="22"/>
  <c r="F83" i="22"/>
  <c r="G76" i="22"/>
  <c r="F76" i="22"/>
  <c r="G75" i="22"/>
  <c r="F75" i="22"/>
  <c r="G74" i="22"/>
  <c r="F74" i="22"/>
  <c r="G73" i="22"/>
  <c r="F73" i="22"/>
  <c r="G72" i="22"/>
  <c r="F72" i="22"/>
  <c r="G71" i="22"/>
  <c r="F71" i="22"/>
  <c r="G70" i="22"/>
  <c r="F70" i="22"/>
  <c r="G69" i="22"/>
  <c r="F69" i="22"/>
  <c r="G68" i="22"/>
  <c r="F68" i="22"/>
  <c r="G67" i="22"/>
  <c r="F67" i="22"/>
  <c r="G66" i="22"/>
  <c r="F66" i="22"/>
  <c r="G65" i="22"/>
  <c r="F65" i="22"/>
  <c r="G64" i="22"/>
  <c r="F64" i="22"/>
  <c r="G63" i="22"/>
  <c r="F63" i="22"/>
  <c r="G62" i="22"/>
  <c r="F62" i="22"/>
  <c r="G61" i="22"/>
  <c r="F61" i="22"/>
  <c r="G60" i="22"/>
  <c r="F60" i="22"/>
  <c r="G59" i="22"/>
  <c r="F59" i="22"/>
  <c r="G58" i="22"/>
  <c r="F58" i="22"/>
  <c r="G57" i="22"/>
  <c r="F57" i="22"/>
  <c r="G56" i="22"/>
  <c r="F56" i="22"/>
  <c r="G55" i="22"/>
  <c r="F55" i="22"/>
  <c r="G54" i="22"/>
  <c r="F54" i="22"/>
  <c r="G53" i="22"/>
  <c r="F53" i="22"/>
  <c r="G52" i="22"/>
  <c r="F52" i="22"/>
  <c r="G51" i="22"/>
  <c r="F51" i="22"/>
  <c r="G50" i="22"/>
  <c r="F50" i="22"/>
  <c r="G49" i="22"/>
  <c r="F49" i="22"/>
  <c r="G48" i="22"/>
  <c r="F48" i="22"/>
  <c r="G47" i="22"/>
  <c r="F47" i="22"/>
  <c r="G46" i="22"/>
  <c r="F46" i="22"/>
  <c r="G45" i="22"/>
  <c r="F45" i="22"/>
  <c r="G38" i="22"/>
  <c r="F38" i="22"/>
  <c r="G37" i="22"/>
  <c r="F37" i="22"/>
  <c r="G36" i="22"/>
  <c r="F36" i="22"/>
  <c r="G35" i="22"/>
  <c r="F35" i="22"/>
  <c r="G34" i="22"/>
  <c r="F34" i="22"/>
  <c r="G33" i="22"/>
  <c r="F33" i="22"/>
  <c r="G32" i="22"/>
  <c r="F32" i="22"/>
  <c r="G31" i="22"/>
  <c r="F31" i="22"/>
  <c r="G30" i="22"/>
  <c r="F30" i="22"/>
  <c r="G29" i="22"/>
  <c r="F29" i="22"/>
  <c r="G28" i="22"/>
  <c r="F28" i="22"/>
  <c r="G27" i="22"/>
  <c r="F27" i="22"/>
  <c r="G26" i="22"/>
  <c r="F26" i="22"/>
  <c r="G25" i="22"/>
  <c r="F25" i="22"/>
  <c r="G24" i="22"/>
  <c r="F24" i="22"/>
  <c r="G23" i="22"/>
  <c r="F23" i="22"/>
  <c r="G22" i="22"/>
  <c r="F22" i="22"/>
  <c r="G21" i="22"/>
  <c r="F21" i="22"/>
  <c r="G20" i="22"/>
  <c r="F20" i="22"/>
  <c r="G19" i="22"/>
  <c r="F19" i="22"/>
  <c r="G18" i="22"/>
  <c r="F18" i="22"/>
  <c r="G17" i="22"/>
  <c r="F17" i="22"/>
  <c r="G16" i="22"/>
  <c r="F16" i="22"/>
  <c r="G15" i="22"/>
  <c r="F15" i="22"/>
  <c r="G14" i="22"/>
  <c r="F14" i="22"/>
  <c r="G13" i="22"/>
  <c r="F13" i="22"/>
  <c r="G12" i="22"/>
  <c r="F12" i="22"/>
  <c r="G11" i="22"/>
  <c r="F11" i="22"/>
  <c r="G10" i="22"/>
  <c r="F10" i="22"/>
  <c r="G9" i="22"/>
  <c r="F9" i="22"/>
  <c r="G8" i="22"/>
  <c r="F8" i="22"/>
  <c r="G7" i="22"/>
  <c r="F7" i="22"/>
  <c r="G152" i="21"/>
  <c r="F152" i="21"/>
  <c r="G151" i="21"/>
  <c r="F151" i="21"/>
  <c r="G150" i="21"/>
  <c r="F150" i="21"/>
  <c r="G149" i="21"/>
  <c r="F149" i="21"/>
  <c r="G148" i="21"/>
  <c r="F148" i="21"/>
  <c r="G147" i="21"/>
  <c r="F147" i="21"/>
  <c r="G146" i="21"/>
  <c r="F146" i="21"/>
  <c r="G145" i="21"/>
  <c r="F145" i="21"/>
  <c r="G144" i="21"/>
  <c r="F144" i="21"/>
  <c r="G143" i="21"/>
  <c r="F143" i="21"/>
  <c r="G142" i="21"/>
  <c r="F142" i="21"/>
  <c r="G141" i="21"/>
  <c r="F141" i="21"/>
  <c r="G140" i="21"/>
  <c r="F140" i="21"/>
  <c r="G139" i="21"/>
  <c r="F139" i="21"/>
  <c r="G138" i="21"/>
  <c r="F138" i="21"/>
  <c r="G137" i="21"/>
  <c r="F137" i="21"/>
  <c r="G136" i="21"/>
  <c r="F136" i="21"/>
  <c r="G135" i="21"/>
  <c r="F135" i="21"/>
  <c r="G134" i="21"/>
  <c r="F134" i="21"/>
  <c r="G133" i="21"/>
  <c r="F133" i="21"/>
  <c r="G132" i="21"/>
  <c r="F132" i="21"/>
  <c r="G131" i="21"/>
  <c r="F131" i="21"/>
  <c r="G130" i="21"/>
  <c r="F130" i="21"/>
  <c r="G129" i="21"/>
  <c r="F129" i="21"/>
  <c r="G128" i="21"/>
  <c r="F128" i="21"/>
  <c r="G127" i="21"/>
  <c r="F127" i="21"/>
  <c r="G126" i="21"/>
  <c r="F126" i="21"/>
  <c r="G125" i="21"/>
  <c r="F125" i="21"/>
  <c r="G124" i="21"/>
  <c r="F124" i="21"/>
  <c r="G123" i="21"/>
  <c r="F123" i="21"/>
  <c r="G122" i="21"/>
  <c r="F122" i="21"/>
  <c r="G121" i="21"/>
  <c r="F121" i="21"/>
  <c r="G114" i="21"/>
  <c r="F114" i="21"/>
  <c r="G113" i="21"/>
  <c r="F113" i="21"/>
  <c r="G112" i="21"/>
  <c r="F112" i="21"/>
  <c r="G111" i="21"/>
  <c r="F111" i="21"/>
  <c r="G110" i="21"/>
  <c r="F110" i="21"/>
  <c r="G109" i="21"/>
  <c r="F109" i="21"/>
  <c r="G108" i="21"/>
  <c r="F108" i="21"/>
  <c r="G107" i="21"/>
  <c r="F107" i="21"/>
  <c r="G106" i="21"/>
  <c r="F106" i="21"/>
  <c r="G105" i="21"/>
  <c r="F105" i="21"/>
  <c r="G104" i="21"/>
  <c r="F104" i="21"/>
  <c r="G103" i="21"/>
  <c r="F103" i="21"/>
  <c r="G102" i="21"/>
  <c r="F102" i="21"/>
  <c r="G101" i="21"/>
  <c r="F101" i="21"/>
  <c r="G100" i="21"/>
  <c r="F100" i="21"/>
  <c r="G99" i="21"/>
  <c r="F99" i="21"/>
  <c r="G98" i="21"/>
  <c r="F98" i="21"/>
  <c r="G97" i="21"/>
  <c r="F97" i="21"/>
  <c r="G96" i="21"/>
  <c r="F96" i="21"/>
  <c r="G95" i="21"/>
  <c r="F95" i="21"/>
  <c r="G94" i="21"/>
  <c r="F94" i="21"/>
  <c r="G93" i="21"/>
  <c r="F93" i="21"/>
  <c r="G92" i="21"/>
  <c r="F92" i="21"/>
  <c r="G91" i="21"/>
  <c r="F91" i="21"/>
  <c r="G90" i="21"/>
  <c r="F90" i="21"/>
  <c r="G89" i="21"/>
  <c r="F89" i="21"/>
  <c r="G88" i="21"/>
  <c r="F88" i="21"/>
  <c r="G87" i="21"/>
  <c r="F87" i="21"/>
  <c r="G86" i="21"/>
  <c r="F86" i="21"/>
  <c r="G85" i="21"/>
  <c r="F85" i="21"/>
  <c r="G84" i="21"/>
  <c r="F84" i="21"/>
  <c r="G83" i="21"/>
  <c r="F83" i="21"/>
  <c r="G76" i="21"/>
  <c r="F76" i="21"/>
  <c r="G75" i="21"/>
  <c r="F75" i="21"/>
  <c r="G74" i="21"/>
  <c r="F74" i="21"/>
  <c r="G73" i="21"/>
  <c r="F73" i="21"/>
  <c r="G72" i="21"/>
  <c r="F72" i="21"/>
  <c r="G71" i="21"/>
  <c r="F71" i="21"/>
  <c r="G70" i="21"/>
  <c r="F70" i="21"/>
  <c r="G69" i="21"/>
  <c r="F69" i="21"/>
  <c r="G68" i="21"/>
  <c r="F68" i="21"/>
  <c r="G67" i="21"/>
  <c r="F67" i="21"/>
  <c r="G66" i="21"/>
  <c r="F66" i="21"/>
  <c r="G65" i="21"/>
  <c r="F65" i="21"/>
  <c r="G64" i="21"/>
  <c r="F64" i="21"/>
  <c r="G63" i="21"/>
  <c r="F63" i="21"/>
  <c r="G62" i="21"/>
  <c r="F62" i="21"/>
  <c r="G61" i="21"/>
  <c r="F61" i="21"/>
  <c r="G60" i="21"/>
  <c r="F60" i="21"/>
  <c r="G59" i="21"/>
  <c r="F59" i="21"/>
  <c r="G58" i="21"/>
  <c r="F58" i="21"/>
  <c r="G57" i="21"/>
  <c r="F57" i="21"/>
  <c r="G56" i="21"/>
  <c r="F56" i="21"/>
  <c r="G55" i="21"/>
  <c r="F55" i="21"/>
  <c r="G54" i="21"/>
  <c r="F54" i="21"/>
  <c r="G53" i="21"/>
  <c r="F53" i="21"/>
  <c r="G52" i="21"/>
  <c r="F52" i="21"/>
  <c r="G51" i="21"/>
  <c r="F51" i="21"/>
  <c r="G50" i="21"/>
  <c r="F50" i="21"/>
  <c r="G49" i="21"/>
  <c r="F49" i="21"/>
  <c r="G48" i="21"/>
  <c r="F48" i="21"/>
  <c r="G47" i="21"/>
  <c r="F47" i="21"/>
  <c r="G46" i="21"/>
  <c r="F46" i="21"/>
  <c r="G45" i="21"/>
  <c r="F45" i="21"/>
  <c r="G38" i="21"/>
  <c r="F38" i="21"/>
  <c r="G37" i="21"/>
  <c r="F37" i="21"/>
  <c r="G36" i="21"/>
  <c r="F36" i="21"/>
  <c r="G35" i="21"/>
  <c r="F35" i="21"/>
  <c r="G34" i="21"/>
  <c r="F34" i="21"/>
  <c r="G33" i="21"/>
  <c r="F33" i="21"/>
  <c r="G32" i="21"/>
  <c r="F32" i="21"/>
  <c r="G31" i="21"/>
  <c r="F31" i="21"/>
  <c r="G30" i="21"/>
  <c r="F30" i="21"/>
  <c r="G29" i="21"/>
  <c r="F29" i="21"/>
  <c r="G28" i="21"/>
  <c r="F28" i="21"/>
  <c r="G27" i="21"/>
  <c r="F27" i="21"/>
  <c r="G26" i="21"/>
  <c r="F26" i="21"/>
  <c r="G25" i="21"/>
  <c r="F25" i="21"/>
  <c r="G24" i="21"/>
  <c r="F24" i="21"/>
  <c r="G23" i="21"/>
  <c r="F23" i="21"/>
  <c r="G22" i="21"/>
  <c r="F22" i="21"/>
  <c r="G21" i="21"/>
  <c r="F21" i="21"/>
  <c r="G20" i="21"/>
  <c r="F20" i="21"/>
  <c r="G19" i="21"/>
  <c r="F19" i="21"/>
  <c r="G18" i="21"/>
  <c r="F18" i="21"/>
  <c r="G17" i="21"/>
  <c r="F17" i="21"/>
  <c r="G16" i="21"/>
  <c r="F16" i="21"/>
  <c r="G15" i="21"/>
  <c r="F15" i="21"/>
  <c r="G14" i="21"/>
  <c r="F14" i="21"/>
  <c r="G13" i="21"/>
  <c r="F13" i="21"/>
  <c r="G12" i="21"/>
  <c r="F12" i="21"/>
  <c r="G11" i="21"/>
  <c r="F11" i="21"/>
  <c r="G10" i="21"/>
  <c r="F10" i="21"/>
  <c r="G9" i="21"/>
  <c r="F9" i="21"/>
  <c r="G8" i="21"/>
  <c r="F8" i="21"/>
  <c r="G7" i="21"/>
  <c r="F7" i="21"/>
  <c r="G152" i="20"/>
  <c r="F152" i="20"/>
  <c r="G151" i="20"/>
  <c r="F151" i="20"/>
  <c r="G150" i="20"/>
  <c r="F150" i="20"/>
  <c r="G149" i="20"/>
  <c r="F149" i="20"/>
  <c r="G148" i="20"/>
  <c r="F148" i="20"/>
  <c r="G147" i="20"/>
  <c r="F147" i="20"/>
  <c r="G146" i="20"/>
  <c r="F146" i="20"/>
  <c r="G145" i="20"/>
  <c r="F145" i="20"/>
  <c r="G144" i="20"/>
  <c r="F144" i="20"/>
  <c r="G143" i="20"/>
  <c r="F143" i="20"/>
  <c r="G142" i="20"/>
  <c r="F142" i="20"/>
  <c r="G141" i="20"/>
  <c r="F141" i="20"/>
  <c r="G140" i="20"/>
  <c r="F140" i="20"/>
  <c r="G139" i="20"/>
  <c r="F139" i="20"/>
  <c r="G138" i="20"/>
  <c r="F138" i="20"/>
  <c r="G137" i="20"/>
  <c r="F137" i="20"/>
  <c r="G136" i="20"/>
  <c r="F136" i="20"/>
  <c r="G135" i="20"/>
  <c r="F135" i="20"/>
  <c r="G134" i="20"/>
  <c r="F134" i="20"/>
  <c r="G133" i="20"/>
  <c r="F133" i="20"/>
  <c r="G132" i="20"/>
  <c r="F132" i="20"/>
  <c r="G131" i="20"/>
  <c r="F131" i="20"/>
  <c r="G130" i="20"/>
  <c r="F130" i="20"/>
  <c r="G129" i="20"/>
  <c r="F129" i="20"/>
  <c r="G128" i="20"/>
  <c r="F128" i="20"/>
  <c r="G127" i="20"/>
  <c r="F127" i="20"/>
  <c r="G126" i="20"/>
  <c r="F126" i="20"/>
  <c r="G125" i="20"/>
  <c r="F125" i="20"/>
  <c r="G124" i="20"/>
  <c r="F124" i="20"/>
  <c r="G123" i="20"/>
  <c r="F123" i="20"/>
  <c r="G122" i="20"/>
  <c r="F122" i="20"/>
  <c r="G121" i="20"/>
  <c r="F121" i="20"/>
  <c r="G114" i="20"/>
  <c r="F114" i="20"/>
  <c r="G113" i="20"/>
  <c r="F113" i="20"/>
  <c r="G112" i="20"/>
  <c r="F112" i="20"/>
  <c r="G111" i="20"/>
  <c r="F111" i="20"/>
  <c r="G110" i="20"/>
  <c r="F110" i="20"/>
  <c r="G109" i="20"/>
  <c r="F109" i="20"/>
  <c r="G108" i="20"/>
  <c r="F108" i="20"/>
  <c r="G107" i="20"/>
  <c r="F107" i="20"/>
  <c r="G106" i="20"/>
  <c r="F106" i="20"/>
  <c r="G105" i="20"/>
  <c r="F105" i="20"/>
  <c r="G104" i="20"/>
  <c r="F104" i="20"/>
  <c r="G103" i="20"/>
  <c r="F103" i="20"/>
  <c r="G102" i="20"/>
  <c r="F102" i="20"/>
  <c r="G101" i="20"/>
  <c r="F101" i="20"/>
  <c r="G100" i="20"/>
  <c r="F100" i="20"/>
  <c r="G99" i="20"/>
  <c r="F99" i="20"/>
  <c r="G98" i="20"/>
  <c r="F98" i="20"/>
  <c r="G97" i="20"/>
  <c r="F97" i="20"/>
  <c r="G96" i="20"/>
  <c r="F96" i="20"/>
  <c r="G95" i="20"/>
  <c r="F95" i="20"/>
  <c r="G94" i="20"/>
  <c r="F94" i="20"/>
  <c r="G93" i="20"/>
  <c r="F93" i="20"/>
  <c r="G92" i="20"/>
  <c r="F92" i="20"/>
  <c r="G91" i="20"/>
  <c r="F91" i="20"/>
  <c r="G90" i="20"/>
  <c r="F90" i="20"/>
  <c r="G89" i="20"/>
  <c r="F89" i="20"/>
  <c r="G88" i="20"/>
  <c r="F88" i="20"/>
  <c r="G87" i="20"/>
  <c r="F87" i="20"/>
  <c r="G86" i="20"/>
  <c r="F86" i="20"/>
  <c r="G85" i="20"/>
  <c r="F85" i="20"/>
  <c r="G84" i="20"/>
  <c r="F84" i="20"/>
  <c r="G83" i="20"/>
  <c r="F83" i="20"/>
  <c r="G76" i="20"/>
  <c r="F76" i="20"/>
  <c r="G75" i="20"/>
  <c r="F75" i="20"/>
  <c r="G74" i="20"/>
  <c r="F74" i="20"/>
  <c r="G73" i="20"/>
  <c r="F73" i="20"/>
  <c r="G72" i="20"/>
  <c r="F72" i="20"/>
  <c r="G71" i="20"/>
  <c r="F71" i="20"/>
  <c r="G70" i="20"/>
  <c r="F70" i="20"/>
  <c r="G69" i="20"/>
  <c r="F69" i="20"/>
  <c r="G68" i="20"/>
  <c r="F68" i="20"/>
  <c r="G67" i="20"/>
  <c r="F67" i="20"/>
  <c r="G66" i="20"/>
  <c r="F66" i="20"/>
  <c r="G65" i="20"/>
  <c r="F65" i="20"/>
  <c r="G64" i="20"/>
  <c r="F64" i="20"/>
  <c r="G63" i="20"/>
  <c r="F63" i="20"/>
  <c r="G62" i="20"/>
  <c r="F62" i="20"/>
  <c r="G61" i="20"/>
  <c r="F61" i="20"/>
  <c r="G60" i="20"/>
  <c r="F60" i="20"/>
  <c r="G59" i="20"/>
  <c r="F59" i="20"/>
  <c r="G58" i="20"/>
  <c r="F58" i="20"/>
  <c r="G57" i="20"/>
  <c r="F57" i="20"/>
  <c r="G56" i="20"/>
  <c r="F56" i="20"/>
  <c r="G55" i="20"/>
  <c r="F55" i="20"/>
  <c r="G54" i="20"/>
  <c r="F54" i="20"/>
  <c r="G53" i="20"/>
  <c r="F53" i="20"/>
  <c r="G52" i="20"/>
  <c r="F52" i="20"/>
  <c r="G51" i="20"/>
  <c r="F51" i="20"/>
  <c r="G50" i="20"/>
  <c r="F50" i="20"/>
  <c r="G49" i="20"/>
  <c r="F49" i="20"/>
  <c r="G48" i="20"/>
  <c r="F48" i="20"/>
  <c r="G47" i="20"/>
  <c r="F47" i="20"/>
  <c r="G46" i="20"/>
  <c r="F46" i="20"/>
  <c r="G45" i="20"/>
  <c r="F45" i="20"/>
  <c r="G38" i="20"/>
  <c r="F38" i="20"/>
  <c r="G37" i="20"/>
  <c r="F37" i="20"/>
  <c r="G36" i="20"/>
  <c r="F36" i="20"/>
  <c r="G35" i="20"/>
  <c r="F35" i="20"/>
  <c r="G34" i="20"/>
  <c r="F34" i="20"/>
  <c r="G33" i="20"/>
  <c r="F33" i="20"/>
  <c r="G32" i="20"/>
  <c r="F32" i="20"/>
  <c r="G31" i="20"/>
  <c r="F31" i="20"/>
  <c r="G30" i="20"/>
  <c r="F30" i="20"/>
  <c r="G29" i="20"/>
  <c r="F29" i="20"/>
  <c r="G28" i="20"/>
  <c r="F28" i="20"/>
  <c r="G27" i="20"/>
  <c r="F27" i="20"/>
  <c r="G26" i="20"/>
  <c r="F26" i="20"/>
  <c r="G25" i="20"/>
  <c r="F25" i="20"/>
  <c r="G24" i="20"/>
  <c r="F24" i="20"/>
  <c r="G23" i="20"/>
  <c r="F23" i="20"/>
  <c r="G22" i="20"/>
  <c r="F22" i="20"/>
  <c r="G21" i="20"/>
  <c r="F21" i="20"/>
  <c r="G20" i="20"/>
  <c r="F20" i="20"/>
  <c r="G19" i="20"/>
  <c r="F19" i="20"/>
  <c r="G18" i="20"/>
  <c r="F18" i="20"/>
  <c r="G17" i="20"/>
  <c r="F17" i="20"/>
  <c r="G16" i="20"/>
  <c r="F16" i="20"/>
  <c r="G15" i="20"/>
  <c r="F15" i="20"/>
  <c r="G14" i="20"/>
  <c r="F14" i="20"/>
  <c r="G13" i="20"/>
  <c r="F13" i="20"/>
  <c r="G12" i="20"/>
  <c r="F12" i="20"/>
  <c r="G11" i="20"/>
  <c r="F11" i="20"/>
  <c r="G10" i="20"/>
  <c r="F10" i="20"/>
  <c r="G9" i="20"/>
  <c r="F9" i="20"/>
  <c r="G8" i="20"/>
  <c r="F8" i="20"/>
  <c r="G7" i="20"/>
  <c r="F7" i="20"/>
  <c r="G152" i="19"/>
  <c r="F152" i="19"/>
  <c r="G151" i="19"/>
  <c r="F151" i="19"/>
  <c r="G150" i="19"/>
  <c r="F150" i="19"/>
  <c r="G149" i="19"/>
  <c r="F149" i="19"/>
  <c r="G148" i="19"/>
  <c r="F148" i="19"/>
  <c r="G147" i="19"/>
  <c r="F147" i="19"/>
  <c r="G146" i="19"/>
  <c r="F146" i="19"/>
  <c r="G145" i="19"/>
  <c r="F145" i="19"/>
  <c r="G144" i="19"/>
  <c r="F144" i="19"/>
  <c r="G143" i="19"/>
  <c r="F143" i="19"/>
  <c r="G142" i="19"/>
  <c r="F142" i="19"/>
  <c r="G141" i="19"/>
  <c r="F141" i="19"/>
  <c r="G140" i="19"/>
  <c r="F140" i="19"/>
  <c r="G139" i="19"/>
  <c r="F139" i="19"/>
  <c r="G138" i="19"/>
  <c r="F138" i="19"/>
  <c r="G137" i="19"/>
  <c r="F137" i="19"/>
  <c r="G136" i="19"/>
  <c r="F136" i="19"/>
  <c r="G135" i="19"/>
  <c r="F135" i="19"/>
  <c r="G134" i="19"/>
  <c r="F134" i="19"/>
  <c r="G133" i="19"/>
  <c r="F133" i="19"/>
  <c r="G132" i="19"/>
  <c r="F132" i="19"/>
  <c r="G131" i="19"/>
  <c r="F131" i="19"/>
  <c r="G130" i="19"/>
  <c r="F130" i="19"/>
  <c r="G129" i="19"/>
  <c r="F129" i="19"/>
  <c r="G128" i="19"/>
  <c r="F128" i="19"/>
  <c r="G127" i="19"/>
  <c r="F127" i="19"/>
  <c r="G126" i="19"/>
  <c r="F126" i="19"/>
  <c r="G125" i="19"/>
  <c r="F125" i="19"/>
  <c r="G124" i="19"/>
  <c r="F124" i="19"/>
  <c r="G123" i="19"/>
  <c r="F123" i="19"/>
  <c r="G122" i="19"/>
  <c r="F122" i="19"/>
  <c r="G121" i="19"/>
  <c r="F121" i="19"/>
  <c r="G114" i="19"/>
  <c r="F114" i="19"/>
  <c r="G113" i="19"/>
  <c r="F113" i="19"/>
  <c r="G112" i="19"/>
  <c r="F112" i="19"/>
  <c r="G111" i="19"/>
  <c r="F111" i="19"/>
  <c r="G110" i="19"/>
  <c r="F110" i="19"/>
  <c r="G109" i="19"/>
  <c r="F109" i="19"/>
  <c r="G108" i="19"/>
  <c r="F108" i="19"/>
  <c r="G107" i="19"/>
  <c r="F107" i="19"/>
  <c r="G106" i="19"/>
  <c r="F106" i="19"/>
  <c r="G105" i="19"/>
  <c r="F105" i="19"/>
  <c r="G104" i="19"/>
  <c r="F104" i="19"/>
  <c r="G103" i="19"/>
  <c r="F103" i="19"/>
  <c r="G102" i="19"/>
  <c r="F102" i="19"/>
  <c r="G101" i="19"/>
  <c r="F101" i="19"/>
  <c r="G100" i="19"/>
  <c r="F100" i="19"/>
  <c r="G99" i="19"/>
  <c r="F99" i="19"/>
  <c r="G98" i="19"/>
  <c r="F98" i="19"/>
  <c r="G97" i="19"/>
  <c r="F97" i="19"/>
  <c r="G96" i="19"/>
  <c r="F96" i="19"/>
  <c r="G95" i="19"/>
  <c r="F95" i="19"/>
  <c r="G94" i="19"/>
  <c r="F94" i="19"/>
  <c r="G93" i="19"/>
  <c r="F93" i="19"/>
  <c r="G92" i="19"/>
  <c r="F92" i="19"/>
  <c r="G91" i="19"/>
  <c r="F91" i="19"/>
  <c r="G90" i="19"/>
  <c r="F90" i="19"/>
  <c r="G89" i="19"/>
  <c r="F89" i="19"/>
  <c r="G88" i="19"/>
  <c r="F88" i="19"/>
  <c r="G87" i="19"/>
  <c r="F87" i="19"/>
  <c r="G86" i="19"/>
  <c r="F86" i="19"/>
  <c r="G85" i="19"/>
  <c r="F85" i="19"/>
  <c r="G84" i="19"/>
  <c r="F84" i="19"/>
  <c r="G83" i="19"/>
  <c r="F83" i="19"/>
  <c r="G76" i="19"/>
  <c r="F76" i="19"/>
  <c r="G75" i="19"/>
  <c r="F75" i="19"/>
  <c r="G74" i="19"/>
  <c r="F74" i="19"/>
  <c r="G73" i="19"/>
  <c r="F73" i="19"/>
  <c r="G72" i="19"/>
  <c r="F72" i="19"/>
  <c r="G71" i="19"/>
  <c r="F71" i="19"/>
  <c r="G70" i="19"/>
  <c r="F70" i="19"/>
  <c r="G69" i="19"/>
  <c r="F69" i="19"/>
  <c r="G68" i="19"/>
  <c r="F68" i="19"/>
  <c r="G67" i="19"/>
  <c r="F67" i="19"/>
  <c r="G66" i="19"/>
  <c r="F66" i="19"/>
  <c r="G65" i="19"/>
  <c r="F65" i="19"/>
  <c r="G64" i="19"/>
  <c r="F64" i="19"/>
  <c r="G63" i="19"/>
  <c r="F63" i="19"/>
  <c r="G62" i="19"/>
  <c r="F62" i="19"/>
  <c r="G61" i="19"/>
  <c r="F61" i="19"/>
  <c r="G60" i="19"/>
  <c r="F60" i="19"/>
  <c r="G59" i="19"/>
  <c r="F59" i="19"/>
  <c r="G58" i="19"/>
  <c r="F58" i="19"/>
  <c r="G57" i="19"/>
  <c r="F57" i="19"/>
  <c r="G56" i="19"/>
  <c r="F56" i="19"/>
  <c r="G55" i="19"/>
  <c r="F55" i="19"/>
  <c r="G54" i="19"/>
  <c r="F54" i="19"/>
  <c r="G53" i="19"/>
  <c r="F53" i="19"/>
  <c r="G52" i="19"/>
  <c r="F52" i="19"/>
  <c r="G51" i="19"/>
  <c r="F51" i="19"/>
  <c r="G50" i="19"/>
  <c r="F50" i="19"/>
  <c r="G49" i="19"/>
  <c r="F49" i="19"/>
  <c r="G48" i="19"/>
  <c r="F48" i="19"/>
  <c r="G47" i="19"/>
  <c r="F47" i="19"/>
  <c r="G46" i="19"/>
  <c r="F46" i="19"/>
  <c r="G45" i="19"/>
  <c r="F45" i="19"/>
  <c r="G38" i="19"/>
  <c r="F38" i="19"/>
  <c r="G37" i="19"/>
  <c r="F37" i="19"/>
  <c r="G36" i="19"/>
  <c r="F36" i="19"/>
  <c r="G35" i="19"/>
  <c r="F35" i="19"/>
  <c r="G34" i="19"/>
  <c r="F34" i="19"/>
  <c r="G33" i="19"/>
  <c r="F33" i="19"/>
  <c r="G32" i="19"/>
  <c r="F32" i="19"/>
  <c r="G31" i="19"/>
  <c r="F31" i="19"/>
  <c r="G30" i="19"/>
  <c r="F30" i="19"/>
  <c r="G29" i="19"/>
  <c r="F29" i="19"/>
  <c r="G28" i="19"/>
  <c r="F28" i="19"/>
  <c r="G27" i="19"/>
  <c r="F27" i="19"/>
  <c r="G26" i="19"/>
  <c r="F26" i="19"/>
  <c r="G25" i="19"/>
  <c r="F25" i="19"/>
  <c r="G24" i="19"/>
  <c r="F24" i="19"/>
  <c r="G23" i="19"/>
  <c r="F23" i="19"/>
  <c r="G22" i="19"/>
  <c r="F22" i="19"/>
  <c r="G21" i="19"/>
  <c r="F21" i="19"/>
  <c r="G20" i="19"/>
  <c r="F20" i="19"/>
  <c r="G19" i="19"/>
  <c r="F19" i="19"/>
  <c r="G18" i="19"/>
  <c r="F18" i="19"/>
  <c r="G17" i="19"/>
  <c r="F17" i="19"/>
  <c r="G16" i="19"/>
  <c r="F16" i="19"/>
  <c r="G15" i="19"/>
  <c r="F15" i="19"/>
  <c r="G14" i="19"/>
  <c r="F14" i="19"/>
  <c r="G13" i="19"/>
  <c r="F13" i="19"/>
  <c r="G12" i="19"/>
  <c r="F12" i="19"/>
  <c r="G11" i="19"/>
  <c r="F11" i="19"/>
  <c r="G10" i="19"/>
  <c r="F10" i="19"/>
  <c r="G9" i="19"/>
  <c r="F9" i="19"/>
  <c r="G8" i="19"/>
  <c r="F8" i="19"/>
  <c r="G7" i="19"/>
  <c r="F7" i="19"/>
  <c r="G152" i="18"/>
  <c r="F152" i="18"/>
  <c r="G151" i="18"/>
  <c r="F151" i="18"/>
  <c r="G150" i="18"/>
  <c r="F150" i="18"/>
  <c r="G149" i="18"/>
  <c r="F149" i="18"/>
  <c r="G148" i="18"/>
  <c r="F148" i="18"/>
  <c r="G147" i="18"/>
  <c r="F147" i="18"/>
  <c r="G146" i="18"/>
  <c r="F146" i="18"/>
  <c r="G145" i="18"/>
  <c r="F145" i="18"/>
  <c r="G144" i="18"/>
  <c r="F144" i="18"/>
  <c r="G143" i="18"/>
  <c r="F143" i="18"/>
  <c r="G142" i="18"/>
  <c r="F142" i="18"/>
  <c r="G141" i="18"/>
  <c r="F141" i="18"/>
  <c r="G140" i="18"/>
  <c r="F140" i="18"/>
  <c r="G139" i="18"/>
  <c r="F139" i="18"/>
  <c r="G138" i="18"/>
  <c r="F138" i="18"/>
  <c r="G137" i="18"/>
  <c r="F137" i="18"/>
  <c r="G136" i="18"/>
  <c r="F136" i="18"/>
  <c r="G135" i="18"/>
  <c r="F135" i="18"/>
  <c r="G134" i="18"/>
  <c r="F134" i="18"/>
  <c r="G133" i="18"/>
  <c r="F133" i="18"/>
  <c r="G132" i="18"/>
  <c r="F132" i="18"/>
  <c r="G131" i="18"/>
  <c r="F131" i="18"/>
  <c r="G130" i="18"/>
  <c r="F130" i="18"/>
  <c r="G129" i="18"/>
  <c r="F129" i="18"/>
  <c r="G128" i="18"/>
  <c r="F128" i="18"/>
  <c r="G127" i="18"/>
  <c r="F127" i="18"/>
  <c r="G126" i="18"/>
  <c r="F126" i="18"/>
  <c r="G125" i="18"/>
  <c r="F125" i="18"/>
  <c r="G124" i="18"/>
  <c r="F124" i="18"/>
  <c r="G123" i="18"/>
  <c r="F123" i="18"/>
  <c r="G122" i="18"/>
  <c r="F122" i="18"/>
  <c r="G121" i="18"/>
  <c r="F121" i="18"/>
  <c r="G114" i="18"/>
  <c r="F114" i="18"/>
  <c r="G113" i="18"/>
  <c r="F113" i="18"/>
  <c r="G112" i="18"/>
  <c r="F112" i="18"/>
  <c r="G111" i="18"/>
  <c r="F111" i="18"/>
  <c r="G110" i="18"/>
  <c r="F110" i="18"/>
  <c r="G109" i="18"/>
  <c r="F109" i="18"/>
  <c r="G108" i="18"/>
  <c r="F108" i="18"/>
  <c r="G107" i="18"/>
  <c r="F107" i="18"/>
  <c r="G106" i="18"/>
  <c r="F106" i="18"/>
  <c r="G105" i="18"/>
  <c r="F105" i="18"/>
  <c r="G104" i="18"/>
  <c r="F104" i="18"/>
  <c r="G103" i="18"/>
  <c r="F103" i="18"/>
  <c r="G102" i="18"/>
  <c r="F102" i="18"/>
  <c r="G101" i="18"/>
  <c r="F101" i="18"/>
  <c r="G100" i="18"/>
  <c r="F100" i="18"/>
  <c r="G99" i="18"/>
  <c r="F99" i="18"/>
  <c r="G98" i="18"/>
  <c r="F98" i="18"/>
  <c r="G97" i="18"/>
  <c r="F97" i="18"/>
  <c r="G96" i="18"/>
  <c r="F96" i="18"/>
  <c r="G95" i="18"/>
  <c r="F95" i="18"/>
  <c r="G94" i="18"/>
  <c r="F94" i="18"/>
  <c r="G93" i="18"/>
  <c r="F93" i="18"/>
  <c r="G92" i="18"/>
  <c r="F92" i="18"/>
  <c r="G91" i="18"/>
  <c r="F91" i="18"/>
  <c r="G90" i="18"/>
  <c r="F90" i="18"/>
  <c r="G89" i="18"/>
  <c r="F89" i="18"/>
  <c r="G88" i="18"/>
  <c r="F88" i="18"/>
  <c r="G87" i="18"/>
  <c r="F87" i="18"/>
  <c r="G86" i="18"/>
  <c r="F86" i="18"/>
  <c r="G85" i="18"/>
  <c r="F85" i="18"/>
  <c r="G84" i="18"/>
  <c r="F84" i="18"/>
  <c r="G83" i="18"/>
  <c r="F83" i="18"/>
  <c r="G76" i="18"/>
  <c r="F76" i="18"/>
  <c r="G75" i="18"/>
  <c r="F75" i="18"/>
  <c r="G74" i="18"/>
  <c r="F74" i="18"/>
  <c r="G73" i="18"/>
  <c r="F73" i="18"/>
  <c r="G72" i="18"/>
  <c r="F72" i="18"/>
  <c r="G71" i="18"/>
  <c r="F71" i="18"/>
  <c r="G70" i="18"/>
  <c r="F70" i="18"/>
  <c r="G69" i="18"/>
  <c r="F69" i="18"/>
  <c r="G68" i="18"/>
  <c r="F68" i="18"/>
  <c r="G67" i="18"/>
  <c r="F67" i="18"/>
  <c r="G66" i="18"/>
  <c r="F66" i="18"/>
  <c r="G65" i="18"/>
  <c r="F65" i="18"/>
  <c r="G64" i="18"/>
  <c r="F64" i="18"/>
  <c r="G63" i="18"/>
  <c r="F63" i="18"/>
  <c r="G62" i="18"/>
  <c r="F62" i="18"/>
  <c r="G61" i="18"/>
  <c r="F61" i="18"/>
  <c r="G60" i="18"/>
  <c r="F60" i="18"/>
  <c r="G59" i="18"/>
  <c r="F59" i="18"/>
  <c r="G58" i="18"/>
  <c r="F58" i="18"/>
  <c r="G57" i="18"/>
  <c r="F57" i="18"/>
  <c r="G56" i="18"/>
  <c r="F56" i="18"/>
  <c r="G55" i="18"/>
  <c r="F55" i="18"/>
  <c r="G54" i="18"/>
  <c r="F54" i="18"/>
  <c r="G53" i="18"/>
  <c r="F53" i="18"/>
  <c r="G52" i="18"/>
  <c r="F52" i="18"/>
  <c r="G51" i="18"/>
  <c r="F51" i="18"/>
  <c r="G50" i="18"/>
  <c r="F50" i="18"/>
  <c r="G49" i="18"/>
  <c r="F49" i="18"/>
  <c r="G48" i="18"/>
  <c r="F48" i="18"/>
  <c r="G47" i="18"/>
  <c r="F47" i="18"/>
  <c r="G46" i="18"/>
  <c r="F46" i="18"/>
  <c r="G45" i="18"/>
  <c r="F45" i="18"/>
  <c r="G38" i="18"/>
  <c r="F38" i="18"/>
  <c r="G37" i="18"/>
  <c r="F37" i="18"/>
  <c r="G36" i="18"/>
  <c r="F36" i="18"/>
  <c r="G35" i="18"/>
  <c r="F35" i="18"/>
  <c r="G34" i="18"/>
  <c r="F34" i="18"/>
  <c r="G33" i="18"/>
  <c r="F33" i="18"/>
  <c r="G32" i="18"/>
  <c r="F32" i="18"/>
  <c r="G31" i="18"/>
  <c r="F31" i="18"/>
  <c r="G30" i="18"/>
  <c r="F30" i="18"/>
  <c r="G29" i="18"/>
  <c r="F29" i="18"/>
  <c r="G28" i="18"/>
  <c r="F28" i="18"/>
  <c r="G27" i="18"/>
  <c r="F27" i="18"/>
  <c r="G26" i="18"/>
  <c r="F26" i="18"/>
  <c r="G25" i="18"/>
  <c r="F25" i="18"/>
  <c r="G24" i="18"/>
  <c r="F24" i="18"/>
  <c r="G23" i="18"/>
  <c r="F23" i="18"/>
  <c r="G22" i="18"/>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G8" i="18"/>
  <c r="F8" i="18"/>
  <c r="G7" i="18"/>
  <c r="F7" i="18"/>
  <c r="G152" i="17"/>
  <c r="F152" i="17"/>
  <c r="G151" i="17"/>
  <c r="F151" i="17"/>
  <c r="G150" i="17"/>
  <c r="F150" i="17"/>
  <c r="G149" i="17"/>
  <c r="F149" i="17"/>
  <c r="G148" i="17"/>
  <c r="F148" i="17"/>
  <c r="G147" i="17"/>
  <c r="F147" i="17"/>
  <c r="G146" i="17"/>
  <c r="F146" i="17"/>
  <c r="G145" i="17"/>
  <c r="F145" i="17"/>
  <c r="G144" i="17"/>
  <c r="F144" i="17"/>
  <c r="G143" i="17"/>
  <c r="F143" i="17"/>
  <c r="G142" i="17"/>
  <c r="F142" i="17"/>
  <c r="G141" i="17"/>
  <c r="F141" i="17"/>
  <c r="G140" i="17"/>
  <c r="F140" i="17"/>
  <c r="G139" i="17"/>
  <c r="F139" i="17"/>
  <c r="G138" i="17"/>
  <c r="F138" i="17"/>
  <c r="G137" i="17"/>
  <c r="F137" i="17"/>
  <c r="G136" i="17"/>
  <c r="F136" i="17"/>
  <c r="G135" i="17"/>
  <c r="F135" i="17"/>
  <c r="G134" i="17"/>
  <c r="F134" i="17"/>
  <c r="G133" i="17"/>
  <c r="F133" i="17"/>
  <c r="G132" i="17"/>
  <c r="F132" i="17"/>
  <c r="G131" i="17"/>
  <c r="F131" i="17"/>
  <c r="G130" i="17"/>
  <c r="F130" i="17"/>
  <c r="G129" i="17"/>
  <c r="F129" i="17"/>
  <c r="G128" i="17"/>
  <c r="F128" i="17"/>
  <c r="G127" i="17"/>
  <c r="F127" i="17"/>
  <c r="G126" i="17"/>
  <c r="F126" i="17"/>
  <c r="G125" i="17"/>
  <c r="F125" i="17"/>
  <c r="G124" i="17"/>
  <c r="F124" i="17"/>
  <c r="G123" i="17"/>
  <c r="F123" i="17"/>
  <c r="G122" i="17"/>
  <c r="F122" i="17"/>
  <c r="G121" i="17"/>
  <c r="F121" i="17"/>
  <c r="G114" i="17"/>
  <c r="F114" i="17"/>
  <c r="G113" i="17"/>
  <c r="F113" i="17"/>
  <c r="G112" i="17"/>
  <c r="F112" i="17"/>
  <c r="G111" i="17"/>
  <c r="F111" i="17"/>
  <c r="G110" i="17"/>
  <c r="F110" i="17"/>
  <c r="G109" i="17"/>
  <c r="F109" i="17"/>
  <c r="G108" i="17"/>
  <c r="F108" i="17"/>
  <c r="G107" i="17"/>
  <c r="F107" i="17"/>
  <c r="G106" i="17"/>
  <c r="F106" i="17"/>
  <c r="G105" i="17"/>
  <c r="F105" i="17"/>
  <c r="G104" i="17"/>
  <c r="F104" i="17"/>
  <c r="G103" i="17"/>
  <c r="F103" i="17"/>
  <c r="G102" i="17"/>
  <c r="F102" i="17"/>
  <c r="G101" i="17"/>
  <c r="F101" i="17"/>
  <c r="G100" i="17"/>
  <c r="F100" i="17"/>
  <c r="G99" i="17"/>
  <c r="F99" i="17"/>
  <c r="G98" i="17"/>
  <c r="F98" i="17"/>
  <c r="G97" i="17"/>
  <c r="F97" i="17"/>
  <c r="G96" i="17"/>
  <c r="F96" i="17"/>
  <c r="G95" i="17"/>
  <c r="F95" i="17"/>
  <c r="G94" i="17"/>
  <c r="F94" i="17"/>
  <c r="G93" i="17"/>
  <c r="F93" i="17"/>
  <c r="G92" i="17"/>
  <c r="F92" i="17"/>
  <c r="G91" i="17"/>
  <c r="F91" i="17"/>
  <c r="G90" i="17"/>
  <c r="F90" i="17"/>
  <c r="G89" i="17"/>
  <c r="F89" i="17"/>
  <c r="G88" i="17"/>
  <c r="F88" i="17"/>
  <c r="G87" i="17"/>
  <c r="F87" i="17"/>
  <c r="G86" i="17"/>
  <c r="F86" i="17"/>
  <c r="G85" i="17"/>
  <c r="F85" i="17"/>
  <c r="G84" i="17"/>
  <c r="F84" i="17"/>
  <c r="G83" i="17"/>
  <c r="F83" i="17"/>
  <c r="G76" i="17"/>
  <c r="F76" i="17"/>
  <c r="G75" i="17"/>
  <c r="F75" i="17"/>
  <c r="G74" i="17"/>
  <c r="F74" i="17"/>
  <c r="G73" i="17"/>
  <c r="F73" i="17"/>
  <c r="G72" i="17"/>
  <c r="F72" i="17"/>
  <c r="G71" i="17"/>
  <c r="F71" i="17"/>
  <c r="G70" i="17"/>
  <c r="F70" i="17"/>
  <c r="G69" i="17"/>
  <c r="F69" i="17"/>
  <c r="G68" i="17"/>
  <c r="F68" i="17"/>
  <c r="G67" i="17"/>
  <c r="F67" i="17"/>
  <c r="G66" i="17"/>
  <c r="F66" i="17"/>
  <c r="G65" i="17"/>
  <c r="F65" i="17"/>
  <c r="G64" i="17"/>
  <c r="F64" i="17"/>
  <c r="G63" i="17"/>
  <c r="F63" i="17"/>
  <c r="G62" i="17"/>
  <c r="F62" i="17"/>
  <c r="G61" i="17"/>
  <c r="F61" i="17"/>
  <c r="G60" i="17"/>
  <c r="F60" i="17"/>
  <c r="G59" i="17"/>
  <c r="F59" i="17"/>
  <c r="G58" i="17"/>
  <c r="F58" i="17"/>
  <c r="G57" i="17"/>
  <c r="F57" i="17"/>
  <c r="G56" i="17"/>
  <c r="F56" i="17"/>
  <c r="G55" i="17"/>
  <c r="F55" i="17"/>
  <c r="G54" i="17"/>
  <c r="F54" i="17"/>
  <c r="G53" i="17"/>
  <c r="F53" i="17"/>
  <c r="G52" i="17"/>
  <c r="F52" i="17"/>
  <c r="G51" i="17"/>
  <c r="F51" i="17"/>
  <c r="G50" i="17"/>
  <c r="F50" i="17"/>
  <c r="G49" i="17"/>
  <c r="F49" i="17"/>
  <c r="G48" i="17"/>
  <c r="F48" i="17"/>
  <c r="G47" i="17"/>
  <c r="F47" i="17"/>
  <c r="G46" i="17"/>
  <c r="F46" i="17"/>
  <c r="G45" i="17"/>
  <c r="F45" i="17"/>
  <c r="G38" i="17"/>
  <c r="F38" i="17"/>
  <c r="G37" i="17"/>
  <c r="F37" i="17"/>
  <c r="G36" i="17"/>
  <c r="F36" i="17"/>
  <c r="G35" i="17"/>
  <c r="F35" i="17"/>
  <c r="G34" i="17"/>
  <c r="F34" i="17"/>
  <c r="G33" i="17"/>
  <c r="F33" i="17"/>
  <c r="G32" i="17"/>
  <c r="F32" i="17"/>
  <c r="G31" i="17"/>
  <c r="F31" i="17"/>
  <c r="G30" i="17"/>
  <c r="F30" i="17"/>
  <c r="G29" i="17"/>
  <c r="F29" i="17"/>
  <c r="G28" i="17"/>
  <c r="F28" i="17"/>
  <c r="G27" i="17"/>
  <c r="F27" i="17"/>
  <c r="G26" i="17"/>
  <c r="F26" i="17"/>
  <c r="G25" i="17"/>
  <c r="F25" i="17"/>
  <c r="G24" i="17"/>
  <c r="F24" i="17"/>
  <c r="G23" i="17"/>
  <c r="F23" i="17"/>
  <c r="G22" i="17"/>
  <c r="F22" i="17"/>
  <c r="G21" i="17"/>
  <c r="F21" i="17"/>
  <c r="G20" i="17"/>
  <c r="F20" i="17"/>
  <c r="G19" i="17"/>
  <c r="F19" i="17"/>
  <c r="G18" i="17"/>
  <c r="F18" i="17"/>
  <c r="G17" i="17"/>
  <c r="F17" i="17"/>
  <c r="G16" i="17"/>
  <c r="F16" i="17"/>
  <c r="G15" i="17"/>
  <c r="F15" i="17"/>
  <c r="G14" i="17"/>
  <c r="F14" i="17"/>
  <c r="G13" i="17"/>
  <c r="F13" i="17"/>
  <c r="G12" i="17"/>
  <c r="F12" i="17"/>
  <c r="G11" i="17"/>
  <c r="F11" i="17"/>
  <c r="G10" i="17"/>
  <c r="F10" i="17"/>
  <c r="G9" i="17"/>
  <c r="F9" i="17"/>
  <c r="G8" i="17"/>
  <c r="F8" i="17"/>
  <c r="G7" i="17"/>
  <c r="F7" i="17"/>
  <c r="G152" i="16"/>
  <c r="F152" i="16"/>
  <c r="G151" i="16"/>
  <c r="F151" i="16"/>
  <c r="G150" i="16"/>
  <c r="F150" i="16"/>
  <c r="G149" i="16"/>
  <c r="F149" i="16"/>
  <c r="G148" i="16"/>
  <c r="F148" i="16"/>
  <c r="G147" i="16"/>
  <c r="F147" i="16"/>
  <c r="G146" i="16"/>
  <c r="F146" i="16"/>
  <c r="G145" i="16"/>
  <c r="F145" i="16"/>
  <c r="G144" i="16"/>
  <c r="F144" i="16"/>
  <c r="G143" i="16"/>
  <c r="F143" i="16"/>
  <c r="G142" i="16"/>
  <c r="F142" i="16"/>
  <c r="G141" i="16"/>
  <c r="F141" i="16"/>
  <c r="G140" i="16"/>
  <c r="F140" i="16"/>
  <c r="G139" i="16"/>
  <c r="F139" i="16"/>
  <c r="G138" i="16"/>
  <c r="F138" i="16"/>
  <c r="G137" i="16"/>
  <c r="F137" i="16"/>
  <c r="G136" i="16"/>
  <c r="F136" i="16"/>
  <c r="G135" i="16"/>
  <c r="F135" i="16"/>
  <c r="G134" i="16"/>
  <c r="F134" i="16"/>
  <c r="G133" i="16"/>
  <c r="F133" i="16"/>
  <c r="G132" i="16"/>
  <c r="F132" i="16"/>
  <c r="G131" i="16"/>
  <c r="F131" i="16"/>
  <c r="G130" i="16"/>
  <c r="F130" i="16"/>
  <c r="G129" i="16"/>
  <c r="F129" i="16"/>
  <c r="G128" i="16"/>
  <c r="F128" i="16"/>
  <c r="G127" i="16"/>
  <c r="F127" i="16"/>
  <c r="G126" i="16"/>
  <c r="F126" i="16"/>
  <c r="G125" i="16"/>
  <c r="F125" i="16"/>
  <c r="G124" i="16"/>
  <c r="F124" i="16"/>
  <c r="G123" i="16"/>
  <c r="F123" i="16"/>
  <c r="G122" i="16"/>
  <c r="F122" i="16"/>
  <c r="G121" i="16"/>
  <c r="F121" i="16"/>
  <c r="G114" i="16"/>
  <c r="F114" i="16"/>
  <c r="G113" i="16"/>
  <c r="F113" i="16"/>
  <c r="G112" i="16"/>
  <c r="F112" i="16"/>
  <c r="G111" i="16"/>
  <c r="F111" i="16"/>
  <c r="G110" i="16"/>
  <c r="F110" i="16"/>
  <c r="G109" i="16"/>
  <c r="F109" i="16"/>
  <c r="G108" i="16"/>
  <c r="F108" i="16"/>
  <c r="G107" i="16"/>
  <c r="F107" i="16"/>
  <c r="G106" i="16"/>
  <c r="F106" i="16"/>
  <c r="G105" i="16"/>
  <c r="F105" i="16"/>
  <c r="G104" i="16"/>
  <c r="F104" i="16"/>
  <c r="G103" i="16"/>
  <c r="F103" i="16"/>
  <c r="G102" i="16"/>
  <c r="F102" i="16"/>
  <c r="G101" i="16"/>
  <c r="F101" i="16"/>
  <c r="G100" i="16"/>
  <c r="F100" i="16"/>
  <c r="G99" i="16"/>
  <c r="F99" i="16"/>
  <c r="G98" i="16"/>
  <c r="F98" i="16"/>
  <c r="G97" i="16"/>
  <c r="F97" i="16"/>
  <c r="G96" i="16"/>
  <c r="F96" i="16"/>
  <c r="G95" i="16"/>
  <c r="F95" i="16"/>
  <c r="G94" i="16"/>
  <c r="F94" i="16"/>
  <c r="G93" i="16"/>
  <c r="F93" i="16"/>
  <c r="G92" i="16"/>
  <c r="F92" i="16"/>
  <c r="G91" i="16"/>
  <c r="F91" i="16"/>
  <c r="G90" i="16"/>
  <c r="F90" i="16"/>
  <c r="G89" i="16"/>
  <c r="F89" i="16"/>
  <c r="G88" i="16"/>
  <c r="F88" i="16"/>
  <c r="G87" i="16"/>
  <c r="F87" i="16"/>
  <c r="G86" i="16"/>
  <c r="F86" i="16"/>
  <c r="G85" i="16"/>
  <c r="F85" i="16"/>
  <c r="G84" i="16"/>
  <c r="F84" i="16"/>
  <c r="G83" i="16"/>
  <c r="F83" i="16"/>
  <c r="G76" i="16"/>
  <c r="F76" i="16"/>
  <c r="G75" i="16"/>
  <c r="F75" i="16"/>
  <c r="G74" i="16"/>
  <c r="F74" i="16"/>
  <c r="G73" i="16"/>
  <c r="F73" i="16"/>
  <c r="G72" i="16"/>
  <c r="F72" i="16"/>
  <c r="G71" i="16"/>
  <c r="F71" i="16"/>
  <c r="G70" i="16"/>
  <c r="F70" i="16"/>
  <c r="G69" i="16"/>
  <c r="F69" i="16"/>
  <c r="G68" i="16"/>
  <c r="F68" i="16"/>
  <c r="G67" i="16"/>
  <c r="F67" i="16"/>
  <c r="G66" i="16"/>
  <c r="F66" i="16"/>
  <c r="G65" i="16"/>
  <c r="F65" i="16"/>
  <c r="G64" i="16"/>
  <c r="F64" i="16"/>
  <c r="G63" i="16"/>
  <c r="F63" i="16"/>
  <c r="G62" i="16"/>
  <c r="F62" i="16"/>
  <c r="G61" i="16"/>
  <c r="F61" i="16"/>
  <c r="G60" i="16"/>
  <c r="F60" i="16"/>
  <c r="G59" i="16"/>
  <c r="F59" i="16"/>
  <c r="G58" i="16"/>
  <c r="F58" i="16"/>
  <c r="G57" i="16"/>
  <c r="F57" i="16"/>
  <c r="G56" i="16"/>
  <c r="F56" i="16"/>
  <c r="G55" i="16"/>
  <c r="F55" i="16"/>
  <c r="G54" i="16"/>
  <c r="F54" i="16"/>
  <c r="G53" i="16"/>
  <c r="F53" i="16"/>
  <c r="G52" i="16"/>
  <c r="F52" i="16"/>
  <c r="G51" i="16"/>
  <c r="F51" i="16"/>
  <c r="G50" i="16"/>
  <c r="F50" i="16"/>
  <c r="G49" i="16"/>
  <c r="F49" i="16"/>
  <c r="G48" i="16"/>
  <c r="F48" i="16"/>
  <c r="G47" i="16"/>
  <c r="F47" i="16"/>
  <c r="G46" i="16"/>
  <c r="F46" i="16"/>
  <c r="G45" i="16"/>
  <c r="F45" i="16"/>
  <c r="G38" i="16"/>
  <c r="F38" i="16"/>
  <c r="G37" i="16"/>
  <c r="F37" i="16"/>
  <c r="G36" i="16"/>
  <c r="F36" i="16"/>
  <c r="G35" i="16"/>
  <c r="F35" i="16"/>
  <c r="G34" i="16"/>
  <c r="F34" i="16"/>
  <c r="G33" i="16"/>
  <c r="F33" i="16"/>
  <c r="G32" i="16"/>
  <c r="F32" i="16"/>
  <c r="G31" i="16"/>
  <c r="F31" i="16"/>
  <c r="G30" i="16"/>
  <c r="F30" i="16"/>
  <c r="G29" i="16"/>
  <c r="F29" i="16"/>
  <c r="G28" i="16"/>
  <c r="F28" i="16"/>
  <c r="G27" i="16"/>
  <c r="F27" i="16"/>
  <c r="G26" i="16"/>
  <c r="F26" i="16"/>
  <c r="G25" i="16"/>
  <c r="F25" i="16"/>
  <c r="G24" i="16"/>
  <c r="F24" i="16"/>
  <c r="G23" i="16"/>
  <c r="F23" i="16"/>
  <c r="G22" i="16"/>
  <c r="F22" i="16"/>
  <c r="G21" i="16"/>
  <c r="F21" i="16"/>
  <c r="G20" i="16"/>
  <c r="F20" i="16"/>
  <c r="G19" i="16"/>
  <c r="F19" i="16"/>
  <c r="G18" i="16"/>
  <c r="F18" i="16"/>
  <c r="G17" i="16"/>
  <c r="F17" i="16"/>
  <c r="G16" i="16"/>
  <c r="F16" i="16"/>
  <c r="G15" i="16"/>
  <c r="F15" i="16"/>
  <c r="G14" i="16"/>
  <c r="F14" i="16"/>
  <c r="G13" i="16"/>
  <c r="F13" i="16"/>
  <c r="G12" i="16"/>
  <c r="F12" i="16"/>
  <c r="G11" i="16"/>
  <c r="F11" i="16"/>
  <c r="G10" i="16"/>
  <c r="F10" i="16"/>
  <c r="G9" i="16"/>
  <c r="F9" i="16"/>
  <c r="G8" i="16"/>
  <c r="F8" i="16"/>
  <c r="G7" i="16"/>
  <c r="F7" i="16"/>
  <c r="G152" i="15"/>
  <c r="F152" i="15"/>
  <c r="G151" i="15"/>
  <c r="F151" i="15"/>
  <c r="G150" i="15"/>
  <c r="F150" i="15"/>
  <c r="G149" i="15"/>
  <c r="F149" i="15"/>
  <c r="G148" i="15"/>
  <c r="F148" i="15"/>
  <c r="G147" i="15"/>
  <c r="F147" i="15"/>
  <c r="G146" i="15"/>
  <c r="F146" i="15"/>
  <c r="G145" i="15"/>
  <c r="F145" i="15"/>
  <c r="G144" i="15"/>
  <c r="F144" i="15"/>
  <c r="G143" i="15"/>
  <c r="F143" i="15"/>
  <c r="G142" i="15"/>
  <c r="F142" i="15"/>
  <c r="G141" i="15"/>
  <c r="F141" i="15"/>
  <c r="G140" i="15"/>
  <c r="F140" i="15"/>
  <c r="G139" i="15"/>
  <c r="F139" i="15"/>
  <c r="G138" i="15"/>
  <c r="F138" i="15"/>
  <c r="G137" i="15"/>
  <c r="F137" i="15"/>
  <c r="G136" i="15"/>
  <c r="F136" i="15"/>
  <c r="G135" i="15"/>
  <c r="F135" i="15"/>
  <c r="G134" i="15"/>
  <c r="F134" i="15"/>
  <c r="G133" i="15"/>
  <c r="F133" i="15"/>
  <c r="G132" i="15"/>
  <c r="F132" i="15"/>
  <c r="G131" i="15"/>
  <c r="F131" i="15"/>
  <c r="G130" i="15"/>
  <c r="F130" i="15"/>
  <c r="G129" i="15"/>
  <c r="F129" i="15"/>
  <c r="G128" i="15"/>
  <c r="F128" i="15"/>
  <c r="G127" i="15"/>
  <c r="F127" i="15"/>
  <c r="G126" i="15"/>
  <c r="F126" i="15"/>
  <c r="G125" i="15"/>
  <c r="F125" i="15"/>
  <c r="G124" i="15"/>
  <c r="F124" i="15"/>
  <c r="G123" i="15"/>
  <c r="F123" i="15"/>
  <c r="G122" i="15"/>
  <c r="F122" i="15"/>
  <c r="G121" i="15"/>
  <c r="F121" i="15"/>
  <c r="G114" i="15"/>
  <c r="F114" i="15"/>
  <c r="G113" i="15"/>
  <c r="F113" i="15"/>
  <c r="G112" i="15"/>
  <c r="F112" i="15"/>
  <c r="G111" i="15"/>
  <c r="F111" i="15"/>
  <c r="G110" i="15"/>
  <c r="F110" i="15"/>
  <c r="G109" i="15"/>
  <c r="F109" i="15"/>
  <c r="G108" i="15"/>
  <c r="F108" i="15"/>
  <c r="G107" i="15"/>
  <c r="F107" i="15"/>
  <c r="G106" i="15"/>
  <c r="F106" i="15"/>
  <c r="G105" i="15"/>
  <c r="F105" i="15"/>
  <c r="G104" i="15"/>
  <c r="F104" i="15"/>
  <c r="G103" i="15"/>
  <c r="F103" i="15"/>
  <c r="G102" i="15"/>
  <c r="F102" i="15"/>
  <c r="G101" i="15"/>
  <c r="F101" i="15"/>
  <c r="G100" i="15"/>
  <c r="F100" i="15"/>
  <c r="G99" i="15"/>
  <c r="F99" i="15"/>
  <c r="G98" i="15"/>
  <c r="F98" i="15"/>
  <c r="G97" i="15"/>
  <c r="F97" i="15"/>
  <c r="G96" i="15"/>
  <c r="F96" i="15"/>
  <c r="G95" i="15"/>
  <c r="F95" i="15"/>
  <c r="G94" i="15"/>
  <c r="F94" i="15"/>
  <c r="G93" i="15"/>
  <c r="F93" i="15"/>
  <c r="G92" i="15"/>
  <c r="F92" i="15"/>
  <c r="G91" i="15"/>
  <c r="F91" i="15"/>
  <c r="G90" i="15"/>
  <c r="F90" i="15"/>
  <c r="G89" i="15"/>
  <c r="F89" i="15"/>
  <c r="G88" i="15"/>
  <c r="F88" i="15"/>
  <c r="G87" i="15"/>
  <c r="F87" i="15"/>
  <c r="G86" i="15"/>
  <c r="F86" i="15"/>
  <c r="G85" i="15"/>
  <c r="F85" i="15"/>
  <c r="G84" i="15"/>
  <c r="F84" i="15"/>
  <c r="G83" i="15"/>
  <c r="F83" i="15"/>
  <c r="G76" i="15"/>
  <c r="F76" i="15"/>
  <c r="G75" i="15"/>
  <c r="F75" i="15"/>
  <c r="G74" i="15"/>
  <c r="F74" i="15"/>
  <c r="G73" i="15"/>
  <c r="F73" i="15"/>
  <c r="G72" i="15"/>
  <c r="F72" i="15"/>
  <c r="G71" i="15"/>
  <c r="F71" i="15"/>
  <c r="G70" i="15"/>
  <c r="F70" i="15"/>
  <c r="G69" i="15"/>
  <c r="F69" i="15"/>
  <c r="G68" i="15"/>
  <c r="F68" i="15"/>
  <c r="G67" i="15"/>
  <c r="F67" i="15"/>
  <c r="G66" i="15"/>
  <c r="F66" i="15"/>
  <c r="G65" i="15"/>
  <c r="F65" i="15"/>
  <c r="G64" i="15"/>
  <c r="F64" i="15"/>
  <c r="G63" i="15"/>
  <c r="F63" i="15"/>
  <c r="G62" i="15"/>
  <c r="F62" i="15"/>
  <c r="G61" i="15"/>
  <c r="F61" i="15"/>
  <c r="G60" i="15"/>
  <c r="F60" i="15"/>
  <c r="G59" i="15"/>
  <c r="F59" i="15"/>
  <c r="G58" i="15"/>
  <c r="F58" i="15"/>
  <c r="G57" i="15"/>
  <c r="F57" i="15"/>
  <c r="G56" i="15"/>
  <c r="F56" i="15"/>
  <c r="G55" i="15"/>
  <c r="F55" i="15"/>
  <c r="G54" i="15"/>
  <c r="F54" i="15"/>
  <c r="G53" i="15"/>
  <c r="F53" i="15"/>
  <c r="G52" i="15"/>
  <c r="F52" i="15"/>
  <c r="G51" i="15"/>
  <c r="F51" i="15"/>
  <c r="G50" i="15"/>
  <c r="F50" i="15"/>
  <c r="G49" i="15"/>
  <c r="F49" i="15"/>
  <c r="G48" i="15"/>
  <c r="F48" i="15"/>
  <c r="G47" i="15"/>
  <c r="F47" i="15"/>
  <c r="G46" i="15"/>
  <c r="F46" i="15"/>
  <c r="G45" i="15"/>
  <c r="F45" i="15"/>
  <c r="G38" i="15"/>
  <c r="F38" i="15"/>
  <c r="G37" i="15"/>
  <c r="F37" i="15"/>
  <c r="G36" i="15"/>
  <c r="F36" i="15"/>
  <c r="G35" i="15"/>
  <c r="F35" i="15"/>
  <c r="G34" i="15"/>
  <c r="F34" i="15"/>
  <c r="G33" i="15"/>
  <c r="F33" i="15"/>
  <c r="G32" i="15"/>
  <c r="F32" i="15"/>
  <c r="G31" i="15"/>
  <c r="F31" i="15"/>
  <c r="G30" i="15"/>
  <c r="F30" i="15"/>
  <c r="G29" i="15"/>
  <c r="F29" i="15"/>
  <c r="G28" i="15"/>
  <c r="F28" i="15"/>
  <c r="G27" i="15"/>
  <c r="F27" i="15"/>
  <c r="G26" i="15"/>
  <c r="F26" i="15"/>
  <c r="G25" i="15"/>
  <c r="F25" i="15"/>
  <c r="G24" i="15"/>
  <c r="F24" i="15"/>
  <c r="G23" i="15"/>
  <c r="F23" i="15"/>
  <c r="G22" i="15"/>
  <c r="F22" i="15"/>
  <c r="G21" i="15"/>
  <c r="F21" i="15"/>
  <c r="G20" i="15"/>
  <c r="F20" i="15"/>
  <c r="G19" i="15"/>
  <c r="F19" i="15"/>
  <c r="G18" i="15"/>
  <c r="F18" i="15"/>
  <c r="G17" i="15"/>
  <c r="F17" i="15"/>
  <c r="G16" i="15"/>
  <c r="F16" i="15"/>
  <c r="G15" i="15"/>
  <c r="F15" i="15"/>
  <c r="G14" i="15"/>
  <c r="F14" i="15"/>
  <c r="G13" i="15"/>
  <c r="F13" i="15"/>
  <c r="G12" i="15"/>
  <c r="F12" i="15"/>
  <c r="G11" i="15"/>
  <c r="F11" i="15"/>
  <c r="G10" i="15"/>
  <c r="F10" i="15"/>
  <c r="G9" i="15"/>
  <c r="F9" i="15"/>
  <c r="G8" i="15"/>
  <c r="F8" i="15"/>
  <c r="G7" i="15"/>
  <c r="F7" i="15"/>
  <c r="G152" i="14"/>
  <c r="F152" i="14"/>
  <c r="G151" i="14"/>
  <c r="F151" i="14"/>
  <c r="G150" i="14"/>
  <c r="F150" i="14"/>
  <c r="G149" i="14"/>
  <c r="F149" i="14"/>
  <c r="G148" i="14"/>
  <c r="F148" i="14"/>
  <c r="G147" i="14"/>
  <c r="F147" i="14"/>
  <c r="G146" i="14"/>
  <c r="F146" i="14"/>
  <c r="G145" i="14"/>
  <c r="F145" i="14"/>
  <c r="G144" i="14"/>
  <c r="F144" i="14"/>
  <c r="G143" i="14"/>
  <c r="F143" i="14"/>
  <c r="G142" i="14"/>
  <c r="F142" i="14"/>
  <c r="G141" i="14"/>
  <c r="F141" i="14"/>
  <c r="G140" i="14"/>
  <c r="F140" i="14"/>
  <c r="G139" i="14"/>
  <c r="F139" i="14"/>
  <c r="G138" i="14"/>
  <c r="F138" i="14"/>
  <c r="G137" i="14"/>
  <c r="F137" i="14"/>
  <c r="G136" i="14"/>
  <c r="F136" i="14"/>
  <c r="G135" i="14"/>
  <c r="F135" i="14"/>
  <c r="G134" i="14"/>
  <c r="F134" i="14"/>
  <c r="G133" i="14"/>
  <c r="F133" i="14"/>
  <c r="G132" i="14"/>
  <c r="F132" i="14"/>
  <c r="G131" i="14"/>
  <c r="F131" i="14"/>
  <c r="G130" i="14"/>
  <c r="F130" i="14"/>
  <c r="G129" i="14"/>
  <c r="F129" i="14"/>
  <c r="G128" i="14"/>
  <c r="F128" i="14"/>
  <c r="G127" i="14"/>
  <c r="F127" i="14"/>
  <c r="G126" i="14"/>
  <c r="F126" i="14"/>
  <c r="G125" i="14"/>
  <c r="F125" i="14"/>
  <c r="G124" i="14"/>
  <c r="F124" i="14"/>
  <c r="G123" i="14"/>
  <c r="F123" i="14"/>
  <c r="G122" i="14"/>
  <c r="F122" i="14"/>
  <c r="G121" i="14"/>
  <c r="F121" i="14"/>
  <c r="G114" i="14"/>
  <c r="F114" i="14"/>
  <c r="G113" i="14"/>
  <c r="F113" i="14"/>
  <c r="G112" i="14"/>
  <c r="F112" i="14"/>
  <c r="G111" i="14"/>
  <c r="F111" i="14"/>
  <c r="G110" i="14"/>
  <c r="F110" i="14"/>
  <c r="G109" i="14"/>
  <c r="F109" i="14"/>
  <c r="G108" i="14"/>
  <c r="F108" i="14"/>
  <c r="G107" i="14"/>
  <c r="F107" i="14"/>
  <c r="G106" i="14"/>
  <c r="F106" i="14"/>
  <c r="G105" i="14"/>
  <c r="F105" i="14"/>
  <c r="G104" i="14"/>
  <c r="F104" i="14"/>
  <c r="G103" i="14"/>
  <c r="F103" i="14"/>
  <c r="G102" i="14"/>
  <c r="F102" i="14"/>
  <c r="G101" i="14"/>
  <c r="F101" i="14"/>
  <c r="G100" i="14"/>
  <c r="F100" i="14"/>
  <c r="G99" i="14"/>
  <c r="F99" i="14"/>
  <c r="G98" i="14"/>
  <c r="F98" i="14"/>
  <c r="G97" i="14"/>
  <c r="F97" i="14"/>
  <c r="G96" i="14"/>
  <c r="F96" i="14"/>
  <c r="G95" i="14"/>
  <c r="F95" i="14"/>
  <c r="G94" i="14"/>
  <c r="F94" i="14"/>
  <c r="G93" i="14"/>
  <c r="F93" i="14"/>
  <c r="G92" i="14"/>
  <c r="F92" i="14"/>
  <c r="G91" i="14"/>
  <c r="F91" i="14"/>
  <c r="G90" i="14"/>
  <c r="F90" i="14"/>
  <c r="G89" i="14"/>
  <c r="F89" i="14"/>
  <c r="G88" i="14"/>
  <c r="F88" i="14"/>
  <c r="G87" i="14"/>
  <c r="F87" i="14"/>
  <c r="G86" i="14"/>
  <c r="F86" i="14"/>
  <c r="G85" i="14"/>
  <c r="F85" i="14"/>
  <c r="G84" i="14"/>
  <c r="F84" i="14"/>
  <c r="G83" i="14"/>
  <c r="F83" i="14"/>
  <c r="G76" i="14"/>
  <c r="F76" i="14"/>
  <c r="G75" i="14"/>
  <c r="F75" i="14"/>
  <c r="G74" i="14"/>
  <c r="F74" i="14"/>
  <c r="G73" i="14"/>
  <c r="F73" i="14"/>
  <c r="G72" i="14"/>
  <c r="F72" i="14"/>
  <c r="G71" i="14"/>
  <c r="F71" i="14"/>
  <c r="G70" i="14"/>
  <c r="F70" i="14"/>
  <c r="G69" i="14"/>
  <c r="F69" i="14"/>
  <c r="G68" i="14"/>
  <c r="F68" i="14"/>
  <c r="G67" i="14"/>
  <c r="F67" i="14"/>
  <c r="G66" i="14"/>
  <c r="F66" i="14"/>
  <c r="G65" i="14"/>
  <c r="F65" i="14"/>
  <c r="G64" i="14"/>
  <c r="F64" i="14"/>
  <c r="G63" i="14"/>
  <c r="F63" i="14"/>
  <c r="G62" i="14"/>
  <c r="F62" i="14"/>
  <c r="G61" i="14"/>
  <c r="F61" i="14"/>
  <c r="G60" i="14"/>
  <c r="F60" i="14"/>
  <c r="G59" i="14"/>
  <c r="F59" i="14"/>
  <c r="G58" i="14"/>
  <c r="F58" i="14"/>
  <c r="G57" i="14"/>
  <c r="F57" i="14"/>
  <c r="G56" i="14"/>
  <c r="F56" i="14"/>
  <c r="G55" i="14"/>
  <c r="F55" i="14"/>
  <c r="G54" i="14"/>
  <c r="F54" i="14"/>
  <c r="G53" i="14"/>
  <c r="F53" i="14"/>
  <c r="G52" i="14"/>
  <c r="F52" i="14"/>
  <c r="G51" i="14"/>
  <c r="F51" i="14"/>
  <c r="G50" i="14"/>
  <c r="F50" i="14"/>
  <c r="G49" i="14"/>
  <c r="F49" i="14"/>
  <c r="G48" i="14"/>
  <c r="F48" i="14"/>
  <c r="G47" i="14"/>
  <c r="F47" i="14"/>
  <c r="G46" i="14"/>
  <c r="F46" i="14"/>
  <c r="G45" i="14"/>
  <c r="F45" i="14"/>
  <c r="G38" i="14"/>
  <c r="F38" i="14"/>
  <c r="G37" i="14"/>
  <c r="F37" i="14"/>
  <c r="G36" i="14"/>
  <c r="F36" i="14"/>
  <c r="G35" i="14"/>
  <c r="F35" i="14"/>
  <c r="G34" i="14"/>
  <c r="F34" i="14"/>
  <c r="G33" i="14"/>
  <c r="F33" i="14"/>
  <c r="G32" i="14"/>
  <c r="F32" i="14"/>
  <c r="G31" i="14"/>
  <c r="F31" i="14"/>
  <c r="G30" i="14"/>
  <c r="F30" i="14"/>
  <c r="G29" i="14"/>
  <c r="F29" i="14"/>
  <c r="G28" i="14"/>
  <c r="F28" i="14"/>
  <c r="G27" i="14"/>
  <c r="F27" i="14"/>
  <c r="G26" i="14"/>
  <c r="F26" i="14"/>
  <c r="G25" i="14"/>
  <c r="F25" i="14"/>
  <c r="G24" i="14"/>
  <c r="F24" i="14"/>
  <c r="G23" i="14"/>
  <c r="F23" i="14"/>
  <c r="G22" i="14"/>
  <c r="F22" i="14"/>
  <c r="G21" i="14"/>
  <c r="F21" i="14"/>
  <c r="G20" i="14"/>
  <c r="F20" i="14"/>
  <c r="G19" i="14"/>
  <c r="F19" i="14"/>
  <c r="G18" i="14"/>
  <c r="F18" i="14"/>
  <c r="G17" i="14"/>
  <c r="F17" i="14"/>
  <c r="G16" i="14"/>
  <c r="F16" i="14"/>
  <c r="G15" i="14"/>
  <c r="F15" i="14"/>
  <c r="G14" i="14"/>
  <c r="F14" i="14"/>
  <c r="G13" i="14"/>
  <c r="F13" i="14"/>
  <c r="G12" i="14"/>
  <c r="F12" i="14"/>
  <c r="G11" i="14"/>
  <c r="F11" i="14"/>
  <c r="G10" i="14"/>
  <c r="F10" i="14"/>
  <c r="G9" i="14"/>
  <c r="F9" i="14"/>
  <c r="G8" i="14"/>
  <c r="F8" i="14"/>
  <c r="G7" i="14"/>
  <c r="F7" i="14"/>
  <c r="G152" i="13"/>
  <c r="F152" i="13"/>
  <c r="G151" i="13"/>
  <c r="F151" i="13"/>
  <c r="G150" i="13"/>
  <c r="F150" i="13"/>
  <c r="G149" i="13"/>
  <c r="F149" i="13"/>
  <c r="G148" i="13"/>
  <c r="F148" i="13"/>
  <c r="G147" i="13"/>
  <c r="F147" i="13"/>
  <c r="G146" i="13"/>
  <c r="F146" i="13"/>
  <c r="G145" i="13"/>
  <c r="F145" i="13"/>
  <c r="G144" i="13"/>
  <c r="F144" i="13"/>
  <c r="G143" i="13"/>
  <c r="F143" i="13"/>
  <c r="G142" i="13"/>
  <c r="F142" i="13"/>
  <c r="G141" i="13"/>
  <c r="F141" i="13"/>
  <c r="G140" i="13"/>
  <c r="F140" i="13"/>
  <c r="G139" i="13"/>
  <c r="F139" i="13"/>
  <c r="G138" i="13"/>
  <c r="F138" i="13"/>
  <c r="G137" i="13"/>
  <c r="F137" i="13"/>
  <c r="G136" i="13"/>
  <c r="F136" i="13"/>
  <c r="G135" i="13"/>
  <c r="F135" i="13"/>
  <c r="G134" i="13"/>
  <c r="F134" i="13"/>
  <c r="G133" i="13"/>
  <c r="F133" i="13"/>
  <c r="G132" i="13"/>
  <c r="F132" i="13"/>
  <c r="G131" i="13"/>
  <c r="F131" i="13"/>
  <c r="G130" i="13"/>
  <c r="F130" i="13"/>
  <c r="G129" i="13"/>
  <c r="F129" i="13"/>
  <c r="G128" i="13"/>
  <c r="F128" i="13"/>
  <c r="G127" i="13"/>
  <c r="F127" i="13"/>
  <c r="G126" i="13"/>
  <c r="F126" i="13"/>
  <c r="G125" i="13"/>
  <c r="F125" i="13"/>
  <c r="G124" i="13"/>
  <c r="F124" i="13"/>
  <c r="G123" i="13"/>
  <c r="F123" i="13"/>
  <c r="G122" i="13"/>
  <c r="F122" i="13"/>
  <c r="G121" i="13"/>
  <c r="F121" i="13"/>
  <c r="G114" i="13"/>
  <c r="F114" i="13"/>
  <c r="G113" i="13"/>
  <c r="F113" i="13"/>
  <c r="G112" i="13"/>
  <c r="F112" i="13"/>
  <c r="G111" i="13"/>
  <c r="F111" i="13"/>
  <c r="G110" i="13"/>
  <c r="F110" i="13"/>
  <c r="G109" i="13"/>
  <c r="F109" i="13"/>
  <c r="G108" i="13"/>
  <c r="F108" i="13"/>
  <c r="G107" i="13"/>
  <c r="F107" i="13"/>
  <c r="G106" i="13"/>
  <c r="F106" i="13"/>
  <c r="G105" i="13"/>
  <c r="F105" i="13"/>
  <c r="G104" i="13"/>
  <c r="F104" i="13"/>
  <c r="G103" i="13"/>
  <c r="F103" i="13"/>
  <c r="G102" i="13"/>
  <c r="F102" i="13"/>
  <c r="G101" i="13"/>
  <c r="F101" i="13"/>
  <c r="G100" i="13"/>
  <c r="F100" i="13"/>
  <c r="G99" i="13"/>
  <c r="F99" i="13"/>
  <c r="G98" i="13"/>
  <c r="F98" i="13"/>
  <c r="G97" i="13"/>
  <c r="F97" i="13"/>
  <c r="G96" i="13"/>
  <c r="F96" i="13"/>
  <c r="G95" i="13"/>
  <c r="F95" i="13"/>
  <c r="G94" i="13"/>
  <c r="F94" i="13"/>
  <c r="G93" i="13"/>
  <c r="F93" i="13"/>
  <c r="G92" i="13"/>
  <c r="F92" i="13"/>
  <c r="G91" i="13"/>
  <c r="F91" i="13"/>
  <c r="G90" i="13"/>
  <c r="F90" i="13"/>
  <c r="G89" i="13"/>
  <c r="F89" i="13"/>
  <c r="G88" i="13"/>
  <c r="F88" i="13"/>
  <c r="G87" i="13"/>
  <c r="F87" i="13"/>
  <c r="G86" i="13"/>
  <c r="F86" i="13"/>
  <c r="G85" i="13"/>
  <c r="F85" i="13"/>
  <c r="G84" i="13"/>
  <c r="F84" i="13"/>
  <c r="G83" i="13"/>
  <c r="F83" i="13"/>
  <c r="G76" i="13"/>
  <c r="F76" i="13"/>
  <c r="G75" i="13"/>
  <c r="F75" i="13"/>
  <c r="G74" i="13"/>
  <c r="F74" i="13"/>
  <c r="G73" i="13"/>
  <c r="F73" i="13"/>
  <c r="G72" i="13"/>
  <c r="F72" i="13"/>
  <c r="G71" i="13"/>
  <c r="F71" i="13"/>
  <c r="G70" i="13"/>
  <c r="F70" i="13"/>
  <c r="G69" i="13"/>
  <c r="F69" i="13"/>
  <c r="G68" i="13"/>
  <c r="F68" i="13"/>
  <c r="G67" i="13"/>
  <c r="F67" i="13"/>
  <c r="G66" i="13"/>
  <c r="F66" i="13"/>
  <c r="G65" i="13"/>
  <c r="F65" i="13"/>
  <c r="G64" i="13"/>
  <c r="F64" i="13"/>
  <c r="G63" i="13"/>
  <c r="F63" i="13"/>
  <c r="G62" i="13"/>
  <c r="F62" i="13"/>
  <c r="G61" i="13"/>
  <c r="F61" i="13"/>
  <c r="G60" i="13"/>
  <c r="F60" i="13"/>
  <c r="G59" i="13"/>
  <c r="F59" i="13"/>
  <c r="G58" i="13"/>
  <c r="F58" i="13"/>
  <c r="G57" i="13"/>
  <c r="F57" i="13"/>
  <c r="G56" i="13"/>
  <c r="F56" i="13"/>
  <c r="G55" i="13"/>
  <c r="F55" i="13"/>
  <c r="G54" i="13"/>
  <c r="F54" i="13"/>
  <c r="G53" i="13"/>
  <c r="F53" i="13"/>
  <c r="G52" i="13"/>
  <c r="F52" i="13"/>
  <c r="G51" i="13"/>
  <c r="F51" i="13"/>
  <c r="G50" i="13"/>
  <c r="F50" i="13"/>
  <c r="G49" i="13"/>
  <c r="F49" i="13"/>
  <c r="G48" i="13"/>
  <c r="F48" i="13"/>
  <c r="G47" i="13"/>
  <c r="F47" i="13"/>
  <c r="G46" i="13"/>
  <c r="F46" i="13"/>
  <c r="G45" i="13"/>
  <c r="F45" i="13"/>
  <c r="G38" i="13"/>
  <c r="F38" i="13"/>
  <c r="G37" i="13"/>
  <c r="F37" i="13"/>
  <c r="G36" i="13"/>
  <c r="F36" i="13"/>
  <c r="G35" i="13"/>
  <c r="F35" i="13"/>
  <c r="G34" i="13"/>
  <c r="F34" i="13"/>
  <c r="G33" i="13"/>
  <c r="F33" i="13"/>
  <c r="G32" i="13"/>
  <c r="F32" i="13"/>
  <c r="G31" i="13"/>
  <c r="F31" i="13"/>
  <c r="G30" i="13"/>
  <c r="F30" i="13"/>
  <c r="G29" i="13"/>
  <c r="F29" i="13"/>
  <c r="G28" i="13"/>
  <c r="F28" i="13"/>
  <c r="G27" i="13"/>
  <c r="F27" i="13"/>
  <c r="G26" i="13"/>
  <c r="F26" i="13"/>
  <c r="G25" i="13"/>
  <c r="F25" i="13"/>
  <c r="G24" i="13"/>
  <c r="F24" i="13"/>
  <c r="G23" i="13"/>
  <c r="F23" i="13"/>
  <c r="G22" i="13"/>
  <c r="F22" i="13"/>
  <c r="G21" i="13"/>
  <c r="F21" i="13"/>
  <c r="G20" i="13"/>
  <c r="F20" i="13"/>
  <c r="G19" i="13"/>
  <c r="F19" i="13"/>
  <c r="G18" i="13"/>
  <c r="F18" i="13"/>
  <c r="G17" i="13"/>
  <c r="F17" i="13"/>
  <c r="G16" i="13"/>
  <c r="F16" i="13"/>
  <c r="G15" i="13"/>
  <c r="F15" i="13"/>
  <c r="G14" i="13"/>
  <c r="F14" i="13"/>
  <c r="G13" i="13"/>
  <c r="F13" i="13"/>
  <c r="G12" i="13"/>
  <c r="F12" i="13"/>
  <c r="G11" i="13"/>
  <c r="F11" i="13"/>
  <c r="G10" i="13"/>
  <c r="F10" i="13"/>
  <c r="G9" i="13"/>
  <c r="F9" i="13"/>
  <c r="G8" i="13"/>
  <c r="F8" i="13"/>
  <c r="G7" i="13"/>
  <c r="F7" i="13"/>
  <c r="G152" i="12"/>
  <c r="F152" i="12"/>
  <c r="G151" i="12"/>
  <c r="F151" i="12"/>
  <c r="G150" i="12"/>
  <c r="F150" i="12"/>
  <c r="G149" i="12"/>
  <c r="F149" i="12"/>
  <c r="G148" i="12"/>
  <c r="F148" i="12"/>
  <c r="G147" i="12"/>
  <c r="F147" i="12"/>
  <c r="G146" i="12"/>
  <c r="F146" i="12"/>
  <c r="G145" i="12"/>
  <c r="F145" i="12"/>
  <c r="G144" i="12"/>
  <c r="F144" i="12"/>
  <c r="G143" i="12"/>
  <c r="F143" i="12"/>
  <c r="G142" i="12"/>
  <c r="F142" i="12"/>
  <c r="G141" i="12"/>
  <c r="F141" i="12"/>
  <c r="G140" i="12"/>
  <c r="F140" i="12"/>
  <c r="G139" i="12"/>
  <c r="F139" i="12"/>
  <c r="G138" i="12"/>
  <c r="F138" i="12"/>
  <c r="G137" i="12"/>
  <c r="F137" i="12"/>
  <c r="G136" i="12"/>
  <c r="F136" i="12"/>
  <c r="G135" i="12"/>
  <c r="F135" i="12"/>
  <c r="G134" i="12"/>
  <c r="F134" i="12"/>
  <c r="G133" i="12"/>
  <c r="F133" i="12"/>
  <c r="G132" i="12"/>
  <c r="F132" i="12"/>
  <c r="G131" i="12"/>
  <c r="F131" i="12"/>
  <c r="G130" i="12"/>
  <c r="F130" i="12"/>
  <c r="G129" i="12"/>
  <c r="F129" i="12"/>
  <c r="G128" i="12"/>
  <c r="F128" i="12"/>
  <c r="G127" i="12"/>
  <c r="F127" i="12"/>
  <c r="G126" i="12"/>
  <c r="F126" i="12"/>
  <c r="G125" i="12"/>
  <c r="F125" i="12"/>
  <c r="G124" i="12"/>
  <c r="F124" i="12"/>
  <c r="G123" i="12"/>
  <c r="F123" i="12"/>
  <c r="G122" i="12"/>
  <c r="F122" i="12"/>
  <c r="G121" i="12"/>
  <c r="F121" i="12"/>
  <c r="G114" i="12"/>
  <c r="F114" i="12"/>
  <c r="G113" i="12"/>
  <c r="F113" i="12"/>
  <c r="G112" i="12"/>
  <c r="F112" i="12"/>
  <c r="G111" i="12"/>
  <c r="F111" i="12"/>
  <c r="G110" i="12"/>
  <c r="F110" i="12"/>
  <c r="G109" i="12"/>
  <c r="F109" i="12"/>
  <c r="G108" i="12"/>
  <c r="F108" i="12"/>
  <c r="G107" i="12"/>
  <c r="F107" i="12"/>
  <c r="G106" i="12"/>
  <c r="F106" i="12"/>
  <c r="G105" i="12"/>
  <c r="F105" i="12"/>
  <c r="G104" i="12"/>
  <c r="F104" i="12"/>
  <c r="G103" i="12"/>
  <c r="F103" i="12"/>
  <c r="G102" i="12"/>
  <c r="F102" i="12"/>
  <c r="G101" i="12"/>
  <c r="F101" i="12"/>
  <c r="G100" i="12"/>
  <c r="F100" i="12"/>
  <c r="G99" i="12"/>
  <c r="F99" i="12"/>
  <c r="G98" i="12"/>
  <c r="F98" i="12"/>
  <c r="G97" i="12"/>
  <c r="F97" i="12"/>
  <c r="G96" i="12"/>
  <c r="F96" i="12"/>
  <c r="G95" i="12"/>
  <c r="F95" i="12"/>
  <c r="G94" i="12"/>
  <c r="F94" i="12"/>
  <c r="G93" i="12"/>
  <c r="F93" i="12"/>
  <c r="G92" i="12"/>
  <c r="F92" i="12"/>
  <c r="G91" i="12"/>
  <c r="F91" i="12"/>
  <c r="G90" i="12"/>
  <c r="F90" i="12"/>
  <c r="G89" i="12"/>
  <c r="F89" i="12"/>
  <c r="G88" i="12"/>
  <c r="F88" i="12"/>
  <c r="G87" i="12"/>
  <c r="F87" i="12"/>
  <c r="G86" i="12"/>
  <c r="F86" i="12"/>
  <c r="G85" i="12"/>
  <c r="F85" i="12"/>
  <c r="G84" i="12"/>
  <c r="F84" i="12"/>
  <c r="G83" i="12"/>
  <c r="F83" i="12"/>
  <c r="G76" i="12"/>
  <c r="F76" i="12"/>
  <c r="G75" i="12"/>
  <c r="F75" i="12"/>
  <c r="G74" i="12"/>
  <c r="F74" i="12"/>
  <c r="G73" i="12"/>
  <c r="F73" i="12"/>
  <c r="G72" i="12"/>
  <c r="F72" i="12"/>
  <c r="G71" i="12"/>
  <c r="F71" i="12"/>
  <c r="G70" i="12"/>
  <c r="F70" i="12"/>
  <c r="G69" i="12"/>
  <c r="F69" i="12"/>
  <c r="G68" i="12"/>
  <c r="F68" i="12"/>
  <c r="G67" i="12"/>
  <c r="F67" i="12"/>
  <c r="G66" i="12"/>
  <c r="F66" i="12"/>
  <c r="G65" i="12"/>
  <c r="F65" i="12"/>
  <c r="G64" i="12"/>
  <c r="F64" i="12"/>
  <c r="G63" i="12"/>
  <c r="F63" i="12"/>
  <c r="G62" i="12"/>
  <c r="F62" i="12"/>
  <c r="G61" i="12"/>
  <c r="F61" i="12"/>
  <c r="G60" i="12"/>
  <c r="F60" i="12"/>
  <c r="G59" i="12"/>
  <c r="F59" i="12"/>
  <c r="G58" i="12"/>
  <c r="F58" i="12"/>
  <c r="G57" i="12"/>
  <c r="F57" i="12"/>
  <c r="G56" i="12"/>
  <c r="F56" i="12"/>
  <c r="G55" i="12"/>
  <c r="F55" i="12"/>
  <c r="G54" i="12"/>
  <c r="F54" i="12"/>
  <c r="G53" i="12"/>
  <c r="F53" i="12"/>
  <c r="G52" i="12"/>
  <c r="F52" i="12"/>
  <c r="G51" i="12"/>
  <c r="F51" i="12"/>
  <c r="G50" i="12"/>
  <c r="F50" i="12"/>
  <c r="G49" i="12"/>
  <c r="F49" i="12"/>
  <c r="G48" i="12"/>
  <c r="F48" i="12"/>
  <c r="G47" i="12"/>
  <c r="F47" i="12"/>
  <c r="G46" i="12"/>
  <c r="F46" i="12"/>
  <c r="G45" i="12"/>
  <c r="F45" i="12"/>
  <c r="G38" i="12"/>
  <c r="F38" i="12"/>
  <c r="G37" i="12"/>
  <c r="F37" i="12"/>
  <c r="G36" i="12"/>
  <c r="F36" i="12"/>
  <c r="G35" i="12"/>
  <c r="F35" i="12"/>
  <c r="G34" i="12"/>
  <c r="F34" i="12"/>
  <c r="G33" i="12"/>
  <c r="F33" i="12"/>
  <c r="G32" i="12"/>
  <c r="F32" i="12"/>
  <c r="G31" i="12"/>
  <c r="F31" i="12"/>
  <c r="G30" i="12"/>
  <c r="F30" i="12"/>
  <c r="G29" i="12"/>
  <c r="F29" i="12"/>
  <c r="G28" i="12"/>
  <c r="F28" i="12"/>
  <c r="G27" i="12"/>
  <c r="F27" i="12"/>
  <c r="G26" i="12"/>
  <c r="F26" i="12"/>
  <c r="G25" i="12"/>
  <c r="F25" i="12"/>
  <c r="G24" i="12"/>
  <c r="F24" i="12"/>
  <c r="G23" i="12"/>
  <c r="F23" i="12"/>
  <c r="G22" i="12"/>
  <c r="F22" i="12"/>
  <c r="G21" i="12"/>
  <c r="F21" i="12"/>
  <c r="G20" i="12"/>
  <c r="F20" i="12"/>
  <c r="G19" i="12"/>
  <c r="F19" i="12"/>
  <c r="G18" i="12"/>
  <c r="F18" i="12"/>
  <c r="G17" i="12"/>
  <c r="F17" i="12"/>
  <c r="G16" i="12"/>
  <c r="F16" i="12"/>
  <c r="G15" i="12"/>
  <c r="F15" i="12"/>
  <c r="G14" i="12"/>
  <c r="F14" i="12"/>
  <c r="G13" i="12"/>
  <c r="F13" i="12"/>
  <c r="G12" i="12"/>
  <c r="F12" i="12"/>
  <c r="G11" i="12"/>
  <c r="F11" i="12"/>
  <c r="G10" i="12"/>
  <c r="F10" i="12"/>
  <c r="G9" i="12"/>
  <c r="F9" i="12"/>
  <c r="G8" i="12"/>
  <c r="F8" i="12"/>
  <c r="G7" i="12"/>
  <c r="F7" i="12"/>
  <c r="G152" i="10"/>
  <c r="F152" i="10"/>
  <c r="G151" i="10"/>
  <c r="F151" i="10"/>
  <c r="G150" i="10"/>
  <c r="F150" i="10"/>
  <c r="G149" i="10"/>
  <c r="F149" i="10"/>
  <c r="G148" i="10"/>
  <c r="F148" i="10"/>
  <c r="G147" i="10"/>
  <c r="F147" i="10"/>
  <c r="G146" i="10"/>
  <c r="F146" i="10"/>
  <c r="G145" i="10"/>
  <c r="F145" i="10"/>
  <c r="G144" i="10"/>
  <c r="F144" i="10"/>
  <c r="G143" i="10"/>
  <c r="F143" i="10"/>
  <c r="G142" i="10"/>
  <c r="F142" i="10"/>
  <c r="G141" i="10"/>
  <c r="F141" i="10"/>
  <c r="G140" i="10"/>
  <c r="F140" i="10"/>
  <c r="G139" i="10"/>
  <c r="F139" i="10"/>
  <c r="G138" i="10"/>
  <c r="F138" i="10"/>
  <c r="G137" i="10"/>
  <c r="F137" i="10"/>
  <c r="G136" i="10"/>
  <c r="F136" i="10"/>
  <c r="G135" i="10"/>
  <c r="F135" i="10"/>
  <c r="G134" i="10"/>
  <c r="F134" i="10"/>
  <c r="G133" i="10"/>
  <c r="F133" i="10"/>
  <c r="G132" i="10"/>
  <c r="F132" i="10"/>
  <c r="G131" i="10"/>
  <c r="F131" i="10"/>
  <c r="G130" i="10"/>
  <c r="F130" i="10"/>
  <c r="G129" i="10"/>
  <c r="F129" i="10"/>
  <c r="G128" i="10"/>
  <c r="F128" i="10"/>
  <c r="G127" i="10"/>
  <c r="F127" i="10"/>
  <c r="G126" i="10"/>
  <c r="F126" i="10"/>
  <c r="G125" i="10"/>
  <c r="F125" i="10"/>
  <c r="G124" i="10"/>
  <c r="F124" i="10"/>
  <c r="G123" i="10"/>
  <c r="F123" i="10"/>
  <c r="G122" i="10"/>
  <c r="F122" i="10"/>
  <c r="G114" i="10"/>
  <c r="F114" i="10"/>
  <c r="G113" i="10"/>
  <c r="F113" i="10"/>
  <c r="G112" i="10"/>
  <c r="F112" i="10"/>
  <c r="G111" i="10"/>
  <c r="F111" i="10"/>
  <c r="G110" i="10"/>
  <c r="F110" i="10"/>
  <c r="G109" i="10"/>
  <c r="F109" i="10"/>
  <c r="G108" i="10"/>
  <c r="F108" i="10"/>
  <c r="G107" i="10"/>
  <c r="F107" i="10"/>
  <c r="G106" i="10"/>
  <c r="F106" i="10"/>
  <c r="G105" i="10"/>
  <c r="F105" i="10"/>
  <c r="G104" i="10"/>
  <c r="F104" i="10"/>
  <c r="G103" i="10"/>
  <c r="F103" i="10"/>
  <c r="G102" i="10"/>
  <c r="F102" i="10"/>
  <c r="G101" i="10"/>
  <c r="F101" i="10"/>
  <c r="G100" i="10"/>
  <c r="F100" i="10"/>
  <c r="G99" i="10"/>
  <c r="F99" i="10"/>
  <c r="G98" i="10"/>
  <c r="F98" i="10"/>
  <c r="G97" i="10"/>
  <c r="F97" i="10"/>
  <c r="G96" i="10"/>
  <c r="F96" i="10"/>
  <c r="G95" i="10"/>
  <c r="F95" i="10"/>
  <c r="G94" i="10"/>
  <c r="F94" i="10"/>
  <c r="G93" i="10"/>
  <c r="F93" i="10"/>
  <c r="G92" i="10"/>
  <c r="F92" i="10"/>
  <c r="G91" i="10"/>
  <c r="F91" i="10"/>
  <c r="G90" i="10"/>
  <c r="F90" i="10"/>
  <c r="G89" i="10"/>
  <c r="F89" i="10"/>
  <c r="G88" i="10"/>
  <c r="F88" i="10"/>
  <c r="G87" i="10"/>
  <c r="F87" i="10"/>
  <c r="G86" i="10"/>
  <c r="F86" i="10"/>
  <c r="G85" i="10"/>
  <c r="F85" i="10"/>
  <c r="G84" i="10"/>
  <c r="F84" i="10"/>
  <c r="G83" i="10"/>
  <c r="F83" i="10"/>
  <c r="G76" i="10"/>
  <c r="F76" i="10"/>
  <c r="G75" i="10"/>
  <c r="F75" i="10"/>
  <c r="G74" i="10"/>
  <c r="F74" i="10"/>
  <c r="G73" i="10"/>
  <c r="F73" i="10"/>
  <c r="G72" i="10"/>
  <c r="F72" i="10"/>
  <c r="G71" i="10"/>
  <c r="F71" i="10"/>
  <c r="G70" i="10"/>
  <c r="F70" i="10"/>
  <c r="G69" i="10"/>
  <c r="F69" i="10"/>
  <c r="G68" i="10"/>
  <c r="F68" i="10"/>
  <c r="G67" i="10"/>
  <c r="F67" i="10"/>
  <c r="G66" i="10"/>
  <c r="F66" i="10"/>
  <c r="G65" i="10"/>
  <c r="F65" i="10"/>
  <c r="G64" i="10"/>
  <c r="F64" i="10"/>
  <c r="G63" i="10"/>
  <c r="F63" i="10"/>
  <c r="G62" i="10"/>
  <c r="F62" i="10"/>
  <c r="G61" i="10"/>
  <c r="F61" i="10"/>
  <c r="G60" i="10"/>
  <c r="F60" i="10"/>
  <c r="G59" i="10"/>
  <c r="F59" i="10"/>
  <c r="G58" i="10"/>
  <c r="F58" i="10"/>
  <c r="G57" i="10"/>
  <c r="F57" i="10"/>
  <c r="G56" i="10"/>
  <c r="F56" i="10"/>
  <c r="G55" i="10"/>
  <c r="F55" i="10"/>
  <c r="G54" i="10"/>
  <c r="F54" i="10"/>
  <c r="G53" i="10"/>
  <c r="F53" i="10"/>
  <c r="G52" i="10"/>
  <c r="F52" i="10"/>
  <c r="G51" i="10"/>
  <c r="F51" i="10"/>
  <c r="G50" i="10"/>
  <c r="F50" i="10"/>
  <c r="G49" i="10"/>
  <c r="F49" i="10"/>
  <c r="G48" i="10"/>
  <c r="F48" i="10"/>
  <c r="G47" i="10"/>
  <c r="F47" i="10"/>
  <c r="G46" i="10"/>
  <c r="F46" i="10"/>
  <c r="G45" i="10"/>
  <c r="F45" i="10"/>
  <c r="G7" i="10"/>
  <c r="G8" i="10"/>
  <c r="G9" i="10"/>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F38" i="10"/>
  <c r="F37" i="10"/>
  <c r="F36" i="10"/>
  <c r="F35" i="10"/>
  <c r="F34" i="10"/>
  <c r="F33" i="10"/>
  <c r="F32" i="10"/>
  <c r="F31" i="10"/>
  <c r="F30" i="10"/>
  <c r="F29" i="10"/>
  <c r="F28" i="10"/>
  <c r="F27" i="10"/>
  <c r="F26" i="10"/>
  <c r="F25" i="10"/>
  <c r="F24" i="10"/>
  <c r="F23" i="10"/>
  <c r="F22" i="10"/>
  <c r="F21" i="10"/>
  <c r="F20" i="10"/>
  <c r="F19" i="10"/>
  <c r="F18" i="10"/>
  <c r="F17" i="10"/>
  <c r="F16" i="10"/>
  <c r="F15" i="10"/>
  <c r="F14" i="10"/>
  <c r="F13" i="10"/>
  <c r="F12" i="10"/>
  <c r="F11" i="10"/>
  <c r="F10" i="10"/>
  <c r="F9" i="10"/>
  <c r="F8" i="10"/>
  <c r="F7" i="10"/>
  <c r="M84" i="16" l="1"/>
  <c r="N84" i="16"/>
  <c r="K152" i="22"/>
  <c r="K151" i="22"/>
  <c r="K150" i="22"/>
  <c r="K149" i="22"/>
  <c r="K148" i="22"/>
  <c r="K147" i="22"/>
  <c r="K146" i="22"/>
  <c r="K145" i="22"/>
  <c r="K144" i="22"/>
  <c r="K143" i="22"/>
  <c r="K142" i="22"/>
  <c r="K141" i="22"/>
  <c r="K140" i="22"/>
  <c r="K139" i="22"/>
  <c r="K138" i="22"/>
  <c r="K137" i="22"/>
  <c r="K136" i="22"/>
  <c r="K135" i="22"/>
  <c r="K134" i="22"/>
  <c r="K133" i="22"/>
  <c r="K132" i="22"/>
  <c r="K131" i="22"/>
  <c r="K130" i="22"/>
  <c r="K129" i="22"/>
  <c r="K128" i="22"/>
  <c r="K127" i="22"/>
  <c r="K126" i="22"/>
  <c r="K125" i="22"/>
  <c r="K124" i="22"/>
  <c r="K123" i="22"/>
  <c r="K122" i="22"/>
  <c r="K121" i="22"/>
  <c r="K114" i="22"/>
  <c r="K113" i="22"/>
  <c r="K112" i="22"/>
  <c r="K111" i="22"/>
  <c r="K110" i="22"/>
  <c r="K109" i="22"/>
  <c r="K108" i="22"/>
  <c r="K107" i="22"/>
  <c r="K106" i="22"/>
  <c r="K105" i="22"/>
  <c r="K104" i="22"/>
  <c r="K103" i="22"/>
  <c r="K102" i="22"/>
  <c r="K101" i="22"/>
  <c r="K100" i="22"/>
  <c r="K99" i="22"/>
  <c r="K98" i="22"/>
  <c r="K97" i="22"/>
  <c r="K96" i="22"/>
  <c r="K95" i="22"/>
  <c r="K94" i="22"/>
  <c r="K93" i="22"/>
  <c r="K92" i="22"/>
  <c r="K91" i="22"/>
  <c r="K90" i="22"/>
  <c r="K89" i="22"/>
  <c r="K88" i="22"/>
  <c r="K87" i="22"/>
  <c r="K86" i="22"/>
  <c r="K85" i="22"/>
  <c r="K84" i="22"/>
  <c r="K83" i="22"/>
  <c r="K76" i="22"/>
  <c r="K75" i="22"/>
  <c r="K74" i="22"/>
  <c r="K73" i="22"/>
  <c r="K72" i="22"/>
  <c r="K71" i="22"/>
  <c r="K70" i="22"/>
  <c r="K69" i="22"/>
  <c r="K68" i="22"/>
  <c r="K67" i="22"/>
  <c r="K66" i="22"/>
  <c r="K65" i="22"/>
  <c r="K64" i="22"/>
  <c r="K63" i="22"/>
  <c r="K62" i="22"/>
  <c r="K61" i="22"/>
  <c r="K60" i="22"/>
  <c r="K59" i="22"/>
  <c r="K58" i="22"/>
  <c r="K57" i="22"/>
  <c r="K56" i="22"/>
  <c r="K55" i="22"/>
  <c r="K54" i="22"/>
  <c r="K53" i="22"/>
  <c r="K52" i="22"/>
  <c r="K51" i="22"/>
  <c r="K50" i="22"/>
  <c r="K49" i="22"/>
  <c r="K48" i="22"/>
  <c r="K47" i="22"/>
  <c r="K46" i="22"/>
  <c r="K45" i="22"/>
  <c r="K38" i="22"/>
  <c r="K37" i="22"/>
  <c r="K36" i="22"/>
  <c r="K35" i="22"/>
  <c r="K34" i="22"/>
  <c r="K33" i="22"/>
  <c r="K32" i="22"/>
  <c r="K31" i="22"/>
  <c r="K30" i="22"/>
  <c r="K29" i="22"/>
  <c r="K28" i="22"/>
  <c r="K27" i="22"/>
  <c r="K26" i="22"/>
  <c r="K25" i="22"/>
  <c r="K24" i="22"/>
  <c r="K23" i="22"/>
  <c r="K22" i="22"/>
  <c r="K21" i="22"/>
  <c r="K20" i="22"/>
  <c r="K19" i="22"/>
  <c r="K18" i="22"/>
  <c r="K17" i="22"/>
  <c r="K16" i="22"/>
  <c r="K15" i="22"/>
  <c r="K14" i="22"/>
  <c r="K13" i="22"/>
  <c r="K12" i="22"/>
  <c r="K11" i="22"/>
  <c r="K10" i="22"/>
  <c r="K9" i="22"/>
  <c r="K8" i="22"/>
  <c r="K7" i="22"/>
  <c r="K152" i="21"/>
  <c r="K151" i="21"/>
  <c r="K150" i="21"/>
  <c r="K149" i="21"/>
  <c r="K148" i="21"/>
  <c r="K147" i="21"/>
  <c r="K146" i="21"/>
  <c r="K145" i="21"/>
  <c r="K144" i="21"/>
  <c r="K143" i="21"/>
  <c r="K142" i="21"/>
  <c r="K141" i="21"/>
  <c r="K140" i="21"/>
  <c r="K139" i="21"/>
  <c r="K138" i="21"/>
  <c r="K137" i="21"/>
  <c r="K136" i="21"/>
  <c r="K135" i="21"/>
  <c r="K134" i="21"/>
  <c r="K133" i="21"/>
  <c r="K132" i="21"/>
  <c r="K131" i="21"/>
  <c r="K130" i="21"/>
  <c r="K129" i="21"/>
  <c r="K128" i="21"/>
  <c r="K127" i="21"/>
  <c r="K126" i="21"/>
  <c r="K125" i="21"/>
  <c r="K124" i="21"/>
  <c r="K123" i="21"/>
  <c r="K122" i="21"/>
  <c r="K121" i="21"/>
  <c r="K114" i="21"/>
  <c r="K113" i="21"/>
  <c r="K112" i="21"/>
  <c r="K111" i="21"/>
  <c r="K110" i="21"/>
  <c r="K109" i="21"/>
  <c r="K108" i="21"/>
  <c r="K107" i="21"/>
  <c r="K106" i="21"/>
  <c r="K105" i="21"/>
  <c r="K104" i="21"/>
  <c r="K103" i="21"/>
  <c r="K102" i="21"/>
  <c r="K101" i="21"/>
  <c r="K100" i="21"/>
  <c r="K99" i="21"/>
  <c r="K98" i="21"/>
  <c r="K97" i="21"/>
  <c r="K96" i="21"/>
  <c r="K95" i="21"/>
  <c r="K94" i="21"/>
  <c r="K93" i="21"/>
  <c r="K92" i="21"/>
  <c r="K91" i="21"/>
  <c r="K90" i="21"/>
  <c r="K89" i="21"/>
  <c r="K88" i="21"/>
  <c r="K87" i="21"/>
  <c r="K86" i="21"/>
  <c r="K85" i="21"/>
  <c r="K84" i="21"/>
  <c r="K83" i="21"/>
  <c r="K76" i="21"/>
  <c r="K75" i="21"/>
  <c r="K74" i="21"/>
  <c r="K73" i="21"/>
  <c r="K72" i="21"/>
  <c r="K71" i="21"/>
  <c r="K70" i="21"/>
  <c r="K69" i="21"/>
  <c r="K68" i="21"/>
  <c r="K67" i="21"/>
  <c r="K66" i="21"/>
  <c r="K65" i="21"/>
  <c r="K64" i="21"/>
  <c r="K63" i="21"/>
  <c r="K62" i="21"/>
  <c r="K61" i="21"/>
  <c r="K60" i="21"/>
  <c r="K59" i="21"/>
  <c r="K58" i="21"/>
  <c r="K57" i="21"/>
  <c r="K56" i="21"/>
  <c r="K55" i="21"/>
  <c r="K54" i="21"/>
  <c r="K53" i="21"/>
  <c r="K52" i="21"/>
  <c r="K51" i="21"/>
  <c r="K50" i="21"/>
  <c r="K49" i="21"/>
  <c r="K48" i="21"/>
  <c r="K47" i="21"/>
  <c r="K46" i="21"/>
  <c r="K45" i="21"/>
  <c r="K38" i="21"/>
  <c r="K37" i="21"/>
  <c r="K36" i="21"/>
  <c r="K35" i="21"/>
  <c r="K34" i="21"/>
  <c r="K33" i="21"/>
  <c r="K32" i="21"/>
  <c r="K31" i="21"/>
  <c r="K30" i="21"/>
  <c r="K29" i="21"/>
  <c r="K28" i="21"/>
  <c r="K27" i="21"/>
  <c r="K26" i="21"/>
  <c r="K25" i="21"/>
  <c r="K24" i="21"/>
  <c r="K23" i="21"/>
  <c r="K22" i="21"/>
  <c r="K21" i="21"/>
  <c r="K20" i="21"/>
  <c r="K19" i="21"/>
  <c r="K18" i="21"/>
  <c r="K17" i="21"/>
  <c r="K16" i="21"/>
  <c r="K15" i="21"/>
  <c r="K14" i="21"/>
  <c r="K13" i="21"/>
  <c r="K12" i="21"/>
  <c r="K11" i="21"/>
  <c r="K10" i="21"/>
  <c r="K9" i="21"/>
  <c r="K8" i="21"/>
  <c r="K7" i="21"/>
  <c r="K152" i="20"/>
  <c r="K151" i="20"/>
  <c r="K150" i="20"/>
  <c r="K149" i="20"/>
  <c r="K148" i="20"/>
  <c r="K147" i="20"/>
  <c r="K146" i="20"/>
  <c r="K145" i="20"/>
  <c r="K144" i="20"/>
  <c r="K143" i="20"/>
  <c r="K142" i="20"/>
  <c r="K141" i="20"/>
  <c r="K140" i="20"/>
  <c r="K139" i="20"/>
  <c r="K138" i="20"/>
  <c r="K137" i="20"/>
  <c r="K136" i="20"/>
  <c r="K135" i="20"/>
  <c r="K134" i="20"/>
  <c r="K133" i="20"/>
  <c r="K132" i="20"/>
  <c r="K131" i="20"/>
  <c r="K130" i="20"/>
  <c r="K129" i="20"/>
  <c r="K128" i="20"/>
  <c r="K127" i="20"/>
  <c r="K126" i="20"/>
  <c r="K125" i="20"/>
  <c r="K124" i="20"/>
  <c r="K123" i="20"/>
  <c r="K122" i="20"/>
  <c r="K121" i="20"/>
  <c r="K114" i="20"/>
  <c r="K113" i="20"/>
  <c r="K112" i="20"/>
  <c r="K111" i="20"/>
  <c r="K110" i="20"/>
  <c r="K109" i="20"/>
  <c r="K108" i="20"/>
  <c r="K107" i="20"/>
  <c r="K106" i="20"/>
  <c r="K105" i="20"/>
  <c r="K104" i="20"/>
  <c r="K103" i="20"/>
  <c r="K102" i="20"/>
  <c r="K101" i="20"/>
  <c r="K100" i="20"/>
  <c r="K99" i="20"/>
  <c r="K98" i="20"/>
  <c r="K97" i="20"/>
  <c r="K96" i="20"/>
  <c r="K95" i="20"/>
  <c r="K94" i="20"/>
  <c r="K93" i="20"/>
  <c r="K92" i="20"/>
  <c r="K91" i="20"/>
  <c r="K90" i="20"/>
  <c r="K89" i="20"/>
  <c r="K88" i="20"/>
  <c r="K87" i="20"/>
  <c r="K86" i="20"/>
  <c r="K85" i="20"/>
  <c r="K84" i="20"/>
  <c r="K83" i="20"/>
  <c r="K76" i="20"/>
  <c r="K75" i="20"/>
  <c r="K74" i="20"/>
  <c r="K73" i="20"/>
  <c r="K72" i="20"/>
  <c r="K71" i="20"/>
  <c r="K70" i="20"/>
  <c r="K69" i="20"/>
  <c r="K68" i="20"/>
  <c r="K67" i="20"/>
  <c r="K66" i="20"/>
  <c r="K65" i="20"/>
  <c r="K64" i="20"/>
  <c r="K63" i="20"/>
  <c r="K62" i="20"/>
  <c r="K61" i="20"/>
  <c r="K60" i="20"/>
  <c r="K59" i="20"/>
  <c r="K58" i="20"/>
  <c r="K57" i="20"/>
  <c r="K56" i="20"/>
  <c r="K55" i="20"/>
  <c r="K54" i="20"/>
  <c r="K53" i="20"/>
  <c r="K52" i="20"/>
  <c r="K51" i="20"/>
  <c r="K50" i="20"/>
  <c r="K49" i="20"/>
  <c r="K48" i="20"/>
  <c r="K47" i="20"/>
  <c r="K46" i="20"/>
  <c r="K45" i="20"/>
  <c r="K38" i="20"/>
  <c r="K37" i="20"/>
  <c r="K36" i="20"/>
  <c r="K35" i="20"/>
  <c r="K34" i="20"/>
  <c r="K33" i="20"/>
  <c r="K32" i="20"/>
  <c r="K31" i="20"/>
  <c r="K30" i="20"/>
  <c r="K29" i="20"/>
  <c r="K28" i="20"/>
  <c r="K27" i="20"/>
  <c r="K26" i="20"/>
  <c r="K25" i="20"/>
  <c r="K24" i="20"/>
  <c r="K23" i="20"/>
  <c r="K22" i="20"/>
  <c r="K21" i="20"/>
  <c r="K20" i="20"/>
  <c r="K19" i="20"/>
  <c r="K18" i="20"/>
  <c r="K17" i="20"/>
  <c r="K16" i="20"/>
  <c r="K15" i="20"/>
  <c r="K14" i="20"/>
  <c r="K13" i="20"/>
  <c r="K12" i="20"/>
  <c r="K11" i="20"/>
  <c r="K10" i="20"/>
  <c r="K9" i="20"/>
  <c r="K8" i="20"/>
  <c r="K7" i="20"/>
  <c r="K152" i="19"/>
  <c r="K151" i="19"/>
  <c r="K150" i="19"/>
  <c r="K149" i="19"/>
  <c r="K148" i="19"/>
  <c r="K147" i="19"/>
  <c r="K146" i="19"/>
  <c r="K145" i="19"/>
  <c r="K144" i="19"/>
  <c r="K143" i="19"/>
  <c r="K142" i="19"/>
  <c r="K141" i="19"/>
  <c r="K140" i="19"/>
  <c r="K139" i="19"/>
  <c r="K138" i="19"/>
  <c r="K137" i="19"/>
  <c r="K136" i="19"/>
  <c r="K135" i="19"/>
  <c r="K134" i="19"/>
  <c r="K133" i="19"/>
  <c r="K132" i="19"/>
  <c r="K131" i="19"/>
  <c r="K130" i="19"/>
  <c r="K129" i="19"/>
  <c r="K128" i="19"/>
  <c r="K127" i="19"/>
  <c r="K126" i="19"/>
  <c r="K125" i="19"/>
  <c r="K124" i="19"/>
  <c r="K123" i="19"/>
  <c r="K122" i="19"/>
  <c r="K121" i="19"/>
  <c r="K114" i="19"/>
  <c r="K113" i="19"/>
  <c r="K112" i="19"/>
  <c r="K111" i="19"/>
  <c r="K110" i="19"/>
  <c r="K109" i="19"/>
  <c r="K108" i="19"/>
  <c r="K107" i="19"/>
  <c r="K106" i="19"/>
  <c r="K105" i="19"/>
  <c r="K104" i="19"/>
  <c r="K103" i="19"/>
  <c r="K102" i="19"/>
  <c r="K101" i="19"/>
  <c r="K100" i="19"/>
  <c r="K99" i="19"/>
  <c r="K98" i="19"/>
  <c r="K97" i="19"/>
  <c r="K96" i="19"/>
  <c r="K95" i="19"/>
  <c r="K94" i="19"/>
  <c r="K93" i="19"/>
  <c r="K92" i="19"/>
  <c r="K91" i="19"/>
  <c r="K90" i="19"/>
  <c r="K89" i="19"/>
  <c r="K88" i="19"/>
  <c r="K87" i="19"/>
  <c r="K86" i="19"/>
  <c r="K85" i="19"/>
  <c r="K84" i="19"/>
  <c r="K83" i="19"/>
  <c r="K76" i="19"/>
  <c r="K75" i="19"/>
  <c r="K74" i="19"/>
  <c r="K73" i="19"/>
  <c r="K72" i="19"/>
  <c r="K71" i="19"/>
  <c r="K70" i="19"/>
  <c r="K69" i="19"/>
  <c r="K68" i="19"/>
  <c r="K67" i="19"/>
  <c r="K66" i="19"/>
  <c r="K65" i="19"/>
  <c r="K64" i="19"/>
  <c r="K63" i="19"/>
  <c r="K62" i="19"/>
  <c r="K61" i="19"/>
  <c r="K60" i="19"/>
  <c r="K59" i="19"/>
  <c r="K58" i="19"/>
  <c r="K57" i="19"/>
  <c r="K56" i="19"/>
  <c r="K55" i="19"/>
  <c r="K54" i="19"/>
  <c r="K53" i="19"/>
  <c r="K52" i="19"/>
  <c r="K51" i="19"/>
  <c r="K50" i="19"/>
  <c r="K49" i="19"/>
  <c r="K48" i="19"/>
  <c r="K47" i="19"/>
  <c r="K46" i="19"/>
  <c r="K45" i="19"/>
  <c r="K38" i="19"/>
  <c r="K37" i="19"/>
  <c r="K36" i="19"/>
  <c r="K35" i="19"/>
  <c r="K34" i="19"/>
  <c r="K33" i="19"/>
  <c r="K32" i="19"/>
  <c r="K31" i="19"/>
  <c r="K30" i="19"/>
  <c r="K29" i="19"/>
  <c r="K28" i="19"/>
  <c r="K27" i="19"/>
  <c r="K26" i="19"/>
  <c r="K25" i="19"/>
  <c r="K24" i="19"/>
  <c r="K23" i="19"/>
  <c r="K22" i="19"/>
  <c r="K21" i="19"/>
  <c r="K20" i="19"/>
  <c r="K19" i="19"/>
  <c r="K18" i="19"/>
  <c r="K17" i="19"/>
  <c r="K16" i="19"/>
  <c r="K15" i="19"/>
  <c r="K14" i="19"/>
  <c r="K13" i="19"/>
  <c r="K12" i="19"/>
  <c r="K11" i="19"/>
  <c r="K10" i="19"/>
  <c r="K9" i="19"/>
  <c r="K8" i="19"/>
  <c r="K7" i="19"/>
  <c r="K152" i="18"/>
  <c r="K151" i="18"/>
  <c r="K150" i="18"/>
  <c r="K149" i="18"/>
  <c r="K148" i="18"/>
  <c r="K147" i="18"/>
  <c r="K146" i="18"/>
  <c r="K145" i="18"/>
  <c r="K144" i="18"/>
  <c r="K143" i="18"/>
  <c r="K142" i="18"/>
  <c r="K141" i="18"/>
  <c r="K140" i="18"/>
  <c r="K139" i="18"/>
  <c r="K138" i="18"/>
  <c r="K137" i="18"/>
  <c r="K136" i="18"/>
  <c r="K135" i="18"/>
  <c r="K134" i="18"/>
  <c r="K133" i="18"/>
  <c r="K132" i="18"/>
  <c r="K131" i="18"/>
  <c r="K130" i="18"/>
  <c r="K129" i="18"/>
  <c r="K128" i="18"/>
  <c r="K127" i="18"/>
  <c r="K126" i="18"/>
  <c r="K125" i="18"/>
  <c r="K124" i="18"/>
  <c r="K123" i="18"/>
  <c r="K122" i="18"/>
  <c r="K121" i="18"/>
  <c r="K114" i="18"/>
  <c r="K113" i="18"/>
  <c r="K112" i="18"/>
  <c r="K111" i="18"/>
  <c r="K110" i="18"/>
  <c r="K109" i="18"/>
  <c r="K108" i="18"/>
  <c r="K107" i="18"/>
  <c r="K106" i="18"/>
  <c r="K105" i="18"/>
  <c r="K104" i="18"/>
  <c r="K103" i="18"/>
  <c r="K102" i="18"/>
  <c r="K101" i="18"/>
  <c r="K100" i="18"/>
  <c r="K99" i="18"/>
  <c r="K98" i="18"/>
  <c r="K97" i="18"/>
  <c r="K96" i="18"/>
  <c r="K95" i="18"/>
  <c r="K94" i="18"/>
  <c r="K93" i="18"/>
  <c r="K92" i="18"/>
  <c r="K91" i="18"/>
  <c r="K90" i="18"/>
  <c r="K89" i="18"/>
  <c r="K88" i="18"/>
  <c r="K87" i="18"/>
  <c r="K86" i="18"/>
  <c r="K85" i="18"/>
  <c r="K84" i="18"/>
  <c r="K83" i="18"/>
  <c r="K76" i="18"/>
  <c r="K75" i="18"/>
  <c r="K74" i="18"/>
  <c r="K73" i="18"/>
  <c r="K72" i="18"/>
  <c r="K71" i="18"/>
  <c r="K70" i="18"/>
  <c r="K69" i="18"/>
  <c r="K68" i="18"/>
  <c r="K67" i="18"/>
  <c r="K66" i="18"/>
  <c r="K65" i="18"/>
  <c r="K64" i="18"/>
  <c r="K63" i="18"/>
  <c r="K62" i="18"/>
  <c r="K61" i="18"/>
  <c r="K60" i="18"/>
  <c r="K59" i="18"/>
  <c r="K58" i="18"/>
  <c r="K57" i="18"/>
  <c r="K56" i="18"/>
  <c r="K55" i="18"/>
  <c r="K54" i="18"/>
  <c r="K53" i="18"/>
  <c r="K52" i="18"/>
  <c r="K51" i="18"/>
  <c r="K50" i="18"/>
  <c r="K49" i="18"/>
  <c r="K48" i="18"/>
  <c r="K47" i="18"/>
  <c r="K46" i="18"/>
  <c r="K45" i="18"/>
  <c r="K38" i="18"/>
  <c r="K37" i="18"/>
  <c r="K36" i="18"/>
  <c r="K35" i="18"/>
  <c r="K34" i="18"/>
  <c r="K33" i="18"/>
  <c r="K32" i="18"/>
  <c r="K31" i="18"/>
  <c r="K30" i="18"/>
  <c r="K29" i="18"/>
  <c r="K28" i="18"/>
  <c r="K27" i="18"/>
  <c r="K26" i="18"/>
  <c r="K25" i="18"/>
  <c r="K24" i="18"/>
  <c r="K23" i="18"/>
  <c r="K22" i="18"/>
  <c r="K21" i="18"/>
  <c r="K20" i="18"/>
  <c r="K19" i="18"/>
  <c r="K18" i="18"/>
  <c r="K17" i="18"/>
  <c r="K16" i="18"/>
  <c r="K15" i="18"/>
  <c r="K14" i="18"/>
  <c r="K13" i="18"/>
  <c r="K12" i="18"/>
  <c r="K11" i="18"/>
  <c r="K10" i="18"/>
  <c r="K9" i="18"/>
  <c r="K8" i="18"/>
  <c r="K7" i="18"/>
  <c r="K152" i="17"/>
  <c r="K151" i="17"/>
  <c r="K150" i="17"/>
  <c r="K149" i="17"/>
  <c r="K148" i="17"/>
  <c r="K147" i="17"/>
  <c r="K146" i="17"/>
  <c r="K145" i="17"/>
  <c r="K144" i="17"/>
  <c r="K143" i="17"/>
  <c r="K142" i="17"/>
  <c r="K141" i="17"/>
  <c r="K140" i="17"/>
  <c r="K139" i="17"/>
  <c r="K138" i="17"/>
  <c r="K137" i="17"/>
  <c r="K136" i="17"/>
  <c r="K135" i="17"/>
  <c r="K134" i="17"/>
  <c r="K133" i="17"/>
  <c r="K132" i="17"/>
  <c r="K131" i="17"/>
  <c r="K130" i="17"/>
  <c r="K129" i="17"/>
  <c r="K128" i="17"/>
  <c r="K127" i="17"/>
  <c r="K126" i="17"/>
  <c r="K125" i="17"/>
  <c r="K124" i="17"/>
  <c r="K123" i="17"/>
  <c r="K122" i="17"/>
  <c r="K121" i="17"/>
  <c r="K114" i="17"/>
  <c r="K113" i="17"/>
  <c r="K112" i="17"/>
  <c r="K111" i="17"/>
  <c r="K110" i="17"/>
  <c r="K109" i="17"/>
  <c r="K108" i="17"/>
  <c r="K107" i="17"/>
  <c r="K106" i="17"/>
  <c r="K105" i="17"/>
  <c r="K104" i="17"/>
  <c r="K103" i="17"/>
  <c r="K102" i="17"/>
  <c r="K101" i="17"/>
  <c r="K100" i="17"/>
  <c r="K99" i="17"/>
  <c r="K98" i="17"/>
  <c r="K97" i="17"/>
  <c r="K96" i="17"/>
  <c r="K95" i="17"/>
  <c r="K94" i="17"/>
  <c r="K93" i="17"/>
  <c r="K92" i="17"/>
  <c r="K91" i="17"/>
  <c r="K90" i="17"/>
  <c r="K89" i="17"/>
  <c r="K88" i="17"/>
  <c r="K87" i="17"/>
  <c r="K86" i="17"/>
  <c r="K85" i="17"/>
  <c r="K84" i="17"/>
  <c r="K83" i="17"/>
  <c r="K76" i="17"/>
  <c r="K75" i="17"/>
  <c r="K74" i="17"/>
  <c r="K73" i="17"/>
  <c r="K72" i="17"/>
  <c r="K71" i="17"/>
  <c r="K70" i="17"/>
  <c r="K69" i="17"/>
  <c r="K68" i="17"/>
  <c r="K67" i="17"/>
  <c r="K66" i="17"/>
  <c r="K65" i="17"/>
  <c r="K64" i="17"/>
  <c r="K63" i="17"/>
  <c r="K62" i="17"/>
  <c r="K61" i="17"/>
  <c r="K60" i="17"/>
  <c r="K59" i="17"/>
  <c r="K58" i="17"/>
  <c r="K57" i="17"/>
  <c r="K56" i="17"/>
  <c r="K55" i="17"/>
  <c r="K54" i="17"/>
  <c r="K53" i="17"/>
  <c r="K52" i="17"/>
  <c r="K51" i="17"/>
  <c r="K50" i="17"/>
  <c r="K49" i="17"/>
  <c r="K48" i="17"/>
  <c r="K47" i="17"/>
  <c r="K46" i="17"/>
  <c r="K45" i="17"/>
  <c r="K38" i="17"/>
  <c r="K37" i="17"/>
  <c r="K36" i="17"/>
  <c r="K35" i="17"/>
  <c r="K34" i="17"/>
  <c r="K33" i="17"/>
  <c r="K32" i="17"/>
  <c r="K31" i="17"/>
  <c r="K30" i="17"/>
  <c r="K29" i="17"/>
  <c r="K28" i="17"/>
  <c r="K27" i="17"/>
  <c r="K26" i="17"/>
  <c r="K25" i="17"/>
  <c r="K24" i="17"/>
  <c r="K23" i="17"/>
  <c r="K22" i="17"/>
  <c r="K21" i="17"/>
  <c r="K20" i="17"/>
  <c r="K19" i="17"/>
  <c r="K18" i="17"/>
  <c r="K17" i="17"/>
  <c r="K16" i="17"/>
  <c r="K15" i="17"/>
  <c r="K14" i="17"/>
  <c r="K13" i="17"/>
  <c r="K12" i="17"/>
  <c r="K11" i="17"/>
  <c r="K10" i="17"/>
  <c r="K9" i="17"/>
  <c r="K8" i="17"/>
  <c r="K7" i="17"/>
  <c r="K152" i="16"/>
  <c r="K151" i="16"/>
  <c r="K150" i="16"/>
  <c r="K149" i="16"/>
  <c r="K148" i="16"/>
  <c r="K147" i="16"/>
  <c r="K146" i="16"/>
  <c r="K145" i="16"/>
  <c r="K144" i="16"/>
  <c r="K143" i="16"/>
  <c r="K142" i="16"/>
  <c r="K141" i="16"/>
  <c r="K140" i="16"/>
  <c r="K139" i="16"/>
  <c r="K138" i="16"/>
  <c r="K137" i="16"/>
  <c r="K136" i="16"/>
  <c r="K135" i="16"/>
  <c r="K134" i="16"/>
  <c r="K133" i="16"/>
  <c r="K132" i="16"/>
  <c r="K131" i="16"/>
  <c r="K130" i="16"/>
  <c r="K129" i="16"/>
  <c r="K128" i="16"/>
  <c r="K127" i="16"/>
  <c r="K126" i="16"/>
  <c r="K125" i="16"/>
  <c r="K124" i="16"/>
  <c r="K123" i="16"/>
  <c r="K122" i="16"/>
  <c r="K121" i="16"/>
  <c r="K114" i="16"/>
  <c r="K113" i="16"/>
  <c r="K112" i="16"/>
  <c r="K111" i="16"/>
  <c r="K110" i="16"/>
  <c r="K109" i="16"/>
  <c r="K108" i="16"/>
  <c r="K107" i="16"/>
  <c r="K106" i="16"/>
  <c r="K105" i="16"/>
  <c r="K104" i="16"/>
  <c r="K103" i="16"/>
  <c r="K102" i="16"/>
  <c r="K101" i="16"/>
  <c r="K100" i="16"/>
  <c r="K99" i="16"/>
  <c r="K98" i="16"/>
  <c r="K97" i="16"/>
  <c r="K96" i="16"/>
  <c r="K95" i="16"/>
  <c r="K94" i="16"/>
  <c r="K93" i="16"/>
  <c r="K92" i="16"/>
  <c r="K91" i="16"/>
  <c r="K90" i="16"/>
  <c r="K89" i="16"/>
  <c r="K88" i="16"/>
  <c r="K87" i="16"/>
  <c r="K86" i="16"/>
  <c r="K85" i="16"/>
  <c r="K84" i="16"/>
  <c r="K83" i="16"/>
  <c r="K76" i="16"/>
  <c r="K75" i="16"/>
  <c r="K74" i="16"/>
  <c r="K73" i="16"/>
  <c r="K72" i="16"/>
  <c r="K71" i="16"/>
  <c r="K70" i="16"/>
  <c r="K69" i="16"/>
  <c r="K68" i="16"/>
  <c r="K67" i="16"/>
  <c r="K66" i="16"/>
  <c r="K65" i="16"/>
  <c r="K64" i="16"/>
  <c r="K63" i="16"/>
  <c r="K62" i="16"/>
  <c r="K61" i="16"/>
  <c r="K60" i="16"/>
  <c r="K59" i="16"/>
  <c r="K58" i="16"/>
  <c r="K57" i="16"/>
  <c r="K56" i="16"/>
  <c r="K55" i="16"/>
  <c r="K54" i="16"/>
  <c r="K53" i="16"/>
  <c r="K52" i="16"/>
  <c r="K51" i="16"/>
  <c r="K50" i="16"/>
  <c r="K49" i="16"/>
  <c r="K48" i="16"/>
  <c r="K47" i="16"/>
  <c r="K46" i="16"/>
  <c r="K45" i="16"/>
  <c r="K38" i="16"/>
  <c r="K37" i="16"/>
  <c r="K36" i="16"/>
  <c r="K35" i="16"/>
  <c r="K34" i="16"/>
  <c r="K33" i="16"/>
  <c r="K32" i="16"/>
  <c r="K31" i="16"/>
  <c r="K30" i="16"/>
  <c r="K29" i="16"/>
  <c r="K28" i="16"/>
  <c r="K27" i="16"/>
  <c r="K26" i="16"/>
  <c r="K25" i="16"/>
  <c r="K24" i="16"/>
  <c r="K23" i="16"/>
  <c r="K22" i="16"/>
  <c r="K21" i="16"/>
  <c r="K20" i="16"/>
  <c r="K19" i="16"/>
  <c r="K18" i="16"/>
  <c r="K17" i="16"/>
  <c r="K16" i="16"/>
  <c r="K15" i="16"/>
  <c r="K14" i="16"/>
  <c r="K13" i="16"/>
  <c r="K12" i="16"/>
  <c r="K11" i="16"/>
  <c r="K10" i="16"/>
  <c r="K9" i="16"/>
  <c r="K8" i="16"/>
  <c r="K7" i="16"/>
  <c r="K152" i="15"/>
  <c r="K151" i="15"/>
  <c r="K150" i="15"/>
  <c r="K149" i="15"/>
  <c r="K148" i="15"/>
  <c r="K147" i="15"/>
  <c r="K146" i="15"/>
  <c r="K145" i="15"/>
  <c r="K144" i="15"/>
  <c r="K143" i="15"/>
  <c r="K142" i="15"/>
  <c r="K141" i="15"/>
  <c r="K140" i="15"/>
  <c r="K139" i="15"/>
  <c r="K138" i="15"/>
  <c r="K137" i="15"/>
  <c r="K136" i="15"/>
  <c r="K135" i="15"/>
  <c r="K134" i="15"/>
  <c r="K133" i="15"/>
  <c r="K132" i="15"/>
  <c r="K131" i="15"/>
  <c r="K130" i="15"/>
  <c r="K129" i="15"/>
  <c r="K128" i="15"/>
  <c r="K127" i="15"/>
  <c r="K126" i="15"/>
  <c r="K125" i="15"/>
  <c r="K124" i="15"/>
  <c r="K123" i="15"/>
  <c r="K122" i="15"/>
  <c r="K121" i="15"/>
  <c r="K114" i="15"/>
  <c r="K113" i="15"/>
  <c r="K112" i="15"/>
  <c r="K111" i="15"/>
  <c r="K110" i="15"/>
  <c r="K109" i="15"/>
  <c r="K108" i="15"/>
  <c r="K107" i="15"/>
  <c r="K106" i="15"/>
  <c r="K105" i="15"/>
  <c r="K104" i="15"/>
  <c r="K103" i="15"/>
  <c r="K102" i="15"/>
  <c r="K101" i="15"/>
  <c r="K100" i="15"/>
  <c r="K99" i="15"/>
  <c r="K98" i="15"/>
  <c r="K97" i="15"/>
  <c r="K96" i="15"/>
  <c r="K95" i="15"/>
  <c r="K94" i="15"/>
  <c r="K93" i="15"/>
  <c r="K92" i="15"/>
  <c r="K91" i="15"/>
  <c r="K90" i="15"/>
  <c r="K89" i="15"/>
  <c r="K88" i="15"/>
  <c r="K87" i="15"/>
  <c r="K86" i="15"/>
  <c r="K85" i="15"/>
  <c r="K84" i="15"/>
  <c r="K83" i="15"/>
  <c r="K76" i="15"/>
  <c r="K75" i="15"/>
  <c r="K74" i="15"/>
  <c r="K73" i="15"/>
  <c r="K72" i="15"/>
  <c r="K71" i="15"/>
  <c r="K70" i="15"/>
  <c r="K69" i="15"/>
  <c r="K68" i="15"/>
  <c r="K67" i="15"/>
  <c r="K66" i="15"/>
  <c r="K65" i="15"/>
  <c r="K64" i="15"/>
  <c r="K63" i="15"/>
  <c r="K62" i="15"/>
  <c r="K61" i="15"/>
  <c r="K60" i="15"/>
  <c r="K59" i="15"/>
  <c r="K58" i="15"/>
  <c r="K57" i="15"/>
  <c r="K56" i="15"/>
  <c r="K55" i="15"/>
  <c r="K54" i="15"/>
  <c r="K53" i="15"/>
  <c r="K52" i="15"/>
  <c r="K51" i="15"/>
  <c r="K50" i="15"/>
  <c r="K49" i="15"/>
  <c r="K48" i="15"/>
  <c r="K47" i="15"/>
  <c r="K46" i="15"/>
  <c r="K45" i="15"/>
  <c r="K38" i="15"/>
  <c r="K37" i="15"/>
  <c r="K36" i="15"/>
  <c r="K35" i="15"/>
  <c r="K34" i="15"/>
  <c r="K33" i="15"/>
  <c r="K32" i="15"/>
  <c r="K31" i="15"/>
  <c r="K30" i="15"/>
  <c r="K29" i="15"/>
  <c r="K28" i="15"/>
  <c r="K27" i="15"/>
  <c r="K26" i="15"/>
  <c r="K25" i="15"/>
  <c r="K24" i="15"/>
  <c r="K23" i="15"/>
  <c r="K22" i="15"/>
  <c r="K21" i="15"/>
  <c r="K20" i="15"/>
  <c r="K19" i="15"/>
  <c r="K18" i="15"/>
  <c r="K17" i="15"/>
  <c r="K16" i="15"/>
  <c r="K15" i="15"/>
  <c r="K14" i="15"/>
  <c r="K13" i="15"/>
  <c r="K12" i="15"/>
  <c r="K11" i="15"/>
  <c r="K10" i="15"/>
  <c r="K9" i="15"/>
  <c r="K8" i="15"/>
  <c r="K7" i="15"/>
  <c r="K152" i="14"/>
  <c r="K151" i="14"/>
  <c r="K150" i="14"/>
  <c r="K149" i="14"/>
  <c r="K148" i="14"/>
  <c r="K147" i="14"/>
  <c r="K146" i="14"/>
  <c r="K145" i="14"/>
  <c r="K144" i="14"/>
  <c r="K143" i="14"/>
  <c r="K142" i="14"/>
  <c r="K141" i="14"/>
  <c r="K140" i="14"/>
  <c r="K139" i="14"/>
  <c r="K138" i="14"/>
  <c r="K137" i="14"/>
  <c r="K136" i="14"/>
  <c r="K135" i="14"/>
  <c r="K134" i="14"/>
  <c r="K133" i="14"/>
  <c r="K132" i="14"/>
  <c r="K131" i="14"/>
  <c r="K130" i="14"/>
  <c r="K129" i="14"/>
  <c r="K128" i="14"/>
  <c r="K127" i="14"/>
  <c r="K126" i="14"/>
  <c r="K125" i="14"/>
  <c r="K124" i="14"/>
  <c r="K123" i="14"/>
  <c r="K122" i="14"/>
  <c r="K121" i="14"/>
  <c r="K114" i="14"/>
  <c r="K113" i="14"/>
  <c r="K112" i="14"/>
  <c r="K111" i="14"/>
  <c r="K110" i="14"/>
  <c r="K109" i="14"/>
  <c r="K108" i="14"/>
  <c r="K107" i="14"/>
  <c r="K106" i="14"/>
  <c r="K105" i="14"/>
  <c r="K104" i="14"/>
  <c r="K103" i="14"/>
  <c r="K102" i="14"/>
  <c r="K101" i="14"/>
  <c r="K100" i="14"/>
  <c r="K99" i="14"/>
  <c r="K98" i="14"/>
  <c r="K97" i="14"/>
  <c r="K96" i="14"/>
  <c r="K95" i="14"/>
  <c r="K94" i="14"/>
  <c r="K93" i="14"/>
  <c r="K92" i="14"/>
  <c r="K91" i="14"/>
  <c r="K90" i="14"/>
  <c r="K89" i="14"/>
  <c r="K88" i="14"/>
  <c r="K87" i="14"/>
  <c r="K86" i="14"/>
  <c r="K85" i="14"/>
  <c r="K84" i="14"/>
  <c r="K83" i="14"/>
  <c r="K76" i="14"/>
  <c r="K75" i="14"/>
  <c r="K74" i="14"/>
  <c r="K73" i="14"/>
  <c r="K72" i="14"/>
  <c r="K71" i="14"/>
  <c r="K70" i="14"/>
  <c r="K69" i="14"/>
  <c r="K68" i="14"/>
  <c r="K67" i="14"/>
  <c r="K66" i="14"/>
  <c r="K65" i="14"/>
  <c r="K64" i="14"/>
  <c r="K63" i="14"/>
  <c r="K62" i="14"/>
  <c r="K61" i="14"/>
  <c r="K60" i="14"/>
  <c r="K59" i="14"/>
  <c r="K58" i="14"/>
  <c r="K57" i="14"/>
  <c r="K56" i="14"/>
  <c r="K55" i="14"/>
  <c r="K54" i="14"/>
  <c r="K53" i="14"/>
  <c r="K52" i="14"/>
  <c r="K51" i="14"/>
  <c r="K50" i="14"/>
  <c r="K49" i="14"/>
  <c r="K48" i="14"/>
  <c r="K47" i="14"/>
  <c r="K46" i="14"/>
  <c r="K45" i="14"/>
  <c r="K38" i="14"/>
  <c r="K37" i="14"/>
  <c r="K36" i="14"/>
  <c r="K35" i="14"/>
  <c r="K34" i="14"/>
  <c r="K33" i="14"/>
  <c r="K32" i="14"/>
  <c r="K31" i="14"/>
  <c r="K30" i="14"/>
  <c r="K29" i="14"/>
  <c r="K28" i="14"/>
  <c r="K27" i="14"/>
  <c r="K26" i="14"/>
  <c r="K25" i="14"/>
  <c r="K24" i="14"/>
  <c r="K23" i="14"/>
  <c r="K22" i="14"/>
  <c r="K21" i="14"/>
  <c r="K20" i="14"/>
  <c r="K19" i="14"/>
  <c r="K18" i="14"/>
  <c r="K17" i="14"/>
  <c r="K16" i="14"/>
  <c r="K15" i="14"/>
  <c r="K14" i="14"/>
  <c r="K13" i="14"/>
  <c r="K12" i="14"/>
  <c r="K11" i="14"/>
  <c r="K10" i="14"/>
  <c r="K9" i="14"/>
  <c r="K8" i="14"/>
  <c r="K7" i="14"/>
  <c r="K152" i="13"/>
  <c r="K151" i="13"/>
  <c r="K150" i="13"/>
  <c r="K149" i="13"/>
  <c r="K148" i="13"/>
  <c r="K147" i="13"/>
  <c r="K146" i="13"/>
  <c r="K145" i="13"/>
  <c r="K144" i="13"/>
  <c r="K143" i="13"/>
  <c r="K142" i="13"/>
  <c r="K141" i="13"/>
  <c r="K140" i="13"/>
  <c r="K139" i="13"/>
  <c r="K138" i="13"/>
  <c r="K137" i="13"/>
  <c r="K136" i="13"/>
  <c r="K135" i="13"/>
  <c r="K134" i="13"/>
  <c r="K133" i="13"/>
  <c r="K132" i="13"/>
  <c r="K131" i="13"/>
  <c r="K130" i="13"/>
  <c r="K129" i="13"/>
  <c r="K128" i="13"/>
  <c r="K127" i="13"/>
  <c r="K126" i="13"/>
  <c r="K125" i="13"/>
  <c r="K124" i="13"/>
  <c r="K123" i="13"/>
  <c r="K122" i="13"/>
  <c r="K121" i="13"/>
  <c r="K114" i="13"/>
  <c r="K113" i="13"/>
  <c r="K112" i="13"/>
  <c r="K111" i="13"/>
  <c r="K110" i="13"/>
  <c r="K109" i="13"/>
  <c r="K108" i="13"/>
  <c r="K107" i="13"/>
  <c r="K106" i="13"/>
  <c r="K105" i="13"/>
  <c r="K104" i="13"/>
  <c r="K103" i="13"/>
  <c r="K102" i="13"/>
  <c r="K101" i="13"/>
  <c r="K100" i="13"/>
  <c r="K99" i="13"/>
  <c r="K98" i="13"/>
  <c r="K97" i="13"/>
  <c r="K96" i="13"/>
  <c r="K95" i="13"/>
  <c r="K94" i="13"/>
  <c r="K93" i="13"/>
  <c r="K92" i="13"/>
  <c r="K91" i="13"/>
  <c r="K90" i="13"/>
  <c r="K89" i="13"/>
  <c r="K88" i="13"/>
  <c r="K87" i="13"/>
  <c r="K86" i="13"/>
  <c r="K85" i="13"/>
  <c r="K84" i="13"/>
  <c r="K83" i="13"/>
  <c r="K76" i="13"/>
  <c r="K75" i="13"/>
  <c r="K74" i="13"/>
  <c r="K73" i="13"/>
  <c r="K72" i="13"/>
  <c r="K71" i="13"/>
  <c r="K70" i="13"/>
  <c r="K69" i="13"/>
  <c r="K68" i="13"/>
  <c r="K67" i="13"/>
  <c r="K66" i="13"/>
  <c r="K65" i="13"/>
  <c r="K64" i="13"/>
  <c r="K63" i="13"/>
  <c r="K62" i="13"/>
  <c r="K61" i="13"/>
  <c r="K60" i="13"/>
  <c r="K59" i="13"/>
  <c r="K58" i="13"/>
  <c r="K57" i="13"/>
  <c r="K56" i="13"/>
  <c r="K55" i="13"/>
  <c r="K54" i="13"/>
  <c r="K53" i="13"/>
  <c r="K52" i="13"/>
  <c r="K51" i="13"/>
  <c r="K50" i="13"/>
  <c r="K49" i="13"/>
  <c r="K48" i="13"/>
  <c r="K47" i="13"/>
  <c r="K46" i="13"/>
  <c r="K45" i="13"/>
  <c r="K38" i="13"/>
  <c r="K37" i="13"/>
  <c r="K36" i="13"/>
  <c r="K35" i="13"/>
  <c r="K34" i="13"/>
  <c r="K33" i="13"/>
  <c r="K32" i="13"/>
  <c r="K31" i="13"/>
  <c r="K30" i="13"/>
  <c r="K29" i="13"/>
  <c r="K28" i="13"/>
  <c r="K27" i="13"/>
  <c r="K26" i="13"/>
  <c r="K25" i="13"/>
  <c r="K24" i="13"/>
  <c r="K23" i="13"/>
  <c r="K22" i="13"/>
  <c r="K21" i="13"/>
  <c r="K20" i="13"/>
  <c r="K19" i="13"/>
  <c r="K18" i="13"/>
  <c r="K17" i="13"/>
  <c r="K16" i="13"/>
  <c r="K15" i="13"/>
  <c r="K14" i="13"/>
  <c r="K13" i="13"/>
  <c r="K12" i="13"/>
  <c r="K11" i="13"/>
  <c r="K10" i="13"/>
  <c r="K9" i="13"/>
  <c r="K8" i="13"/>
  <c r="K7" i="13"/>
  <c r="K152" i="12"/>
  <c r="K151" i="12"/>
  <c r="K150" i="12"/>
  <c r="K149" i="12"/>
  <c r="K148" i="12"/>
  <c r="K147" i="12"/>
  <c r="K146" i="12"/>
  <c r="K145" i="12"/>
  <c r="K144" i="12"/>
  <c r="K143" i="12"/>
  <c r="K142" i="12"/>
  <c r="K141" i="12"/>
  <c r="K140" i="12"/>
  <c r="K139" i="12"/>
  <c r="K138" i="12"/>
  <c r="K137" i="12"/>
  <c r="K136" i="12"/>
  <c r="K135" i="12"/>
  <c r="K134" i="12"/>
  <c r="K133" i="12"/>
  <c r="K132" i="12"/>
  <c r="K131" i="12"/>
  <c r="K130" i="12"/>
  <c r="K129" i="12"/>
  <c r="K128" i="12"/>
  <c r="K127" i="12"/>
  <c r="K126" i="12"/>
  <c r="K125" i="12"/>
  <c r="K124" i="12"/>
  <c r="K123" i="12"/>
  <c r="K122" i="12"/>
  <c r="K121" i="12"/>
  <c r="K114" i="12"/>
  <c r="K113" i="12"/>
  <c r="K112" i="12"/>
  <c r="K111" i="12"/>
  <c r="K110" i="12"/>
  <c r="K109" i="12"/>
  <c r="K108" i="12"/>
  <c r="K107" i="12"/>
  <c r="K106" i="12"/>
  <c r="K105" i="12"/>
  <c r="K104" i="12"/>
  <c r="K103" i="12"/>
  <c r="K102" i="12"/>
  <c r="K101" i="12"/>
  <c r="K100" i="12"/>
  <c r="K99" i="12"/>
  <c r="K98" i="12"/>
  <c r="K97" i="12"/>
  <c r="K96" i="12"/>
  <c r="K95" i="12"/>
  <c r="K94" i="12"/>
  <c r="K93" i="12"/>
  <c r="K92" i="12"/>
  <c r="K91" i="12"/>
  <c r="K90" i="12"/>
  <c r="K89" i="12"/>
  <c r="K88" i="12"/>
  <c r="K87" i="12"/>
  <c r="K86" i="12"/>
  <c r="K85" i="12"/>
  <c r="K84" i="12"/>
  <c r="K83" i="12"/>
  <c r="K76" i="12"/>
  <c r="K75" i="12"/>
  <c r="K74" i="12"/>
  <c r="K73" i="12"/>
  <c r="K72" i="12"/>
  <c r="K71" i="12"/>
  <c r="K70" i="12"/>
  <c r="K69" i="12"/>
  <c r="K68" i="12"/>
  <c r="K67" i="12"/>
  <c r="K66" i="12"/>
  <c r="K65" i="12"/>
  <c r="K64" i="12"/>
  <c r="K63" i="12"/>
  <c r="K62" i="12"/>
  <c r="K61" i="12"/>
  <c r="K60" i="12"/>
  <c r="K59" i="12"/>
  <c r="K58" i="12"/>
  <c r="K57" i="12"/>
  <c r="K56" i="12"/>
  <c r="K55" i="12"/>
  <c r="K54" i="12"/>
  <c r="K53" i="12"/>
  <c r="K52" i="12"/>
  <c r="K51" i="12"/>
  <c r="K50" i="12"/>
  <c r="K49" i="12"/>
  <c r="K48" i="12"/>
  <c r="K47" i="12"/>
  <c r="K46" i="12"/>
  <c r="K45" i="12"/>
  <c r="K38" i="12"/>
  <c r="K37" i="12"/>
  <c r="K36" i="12"/>
  <c r="K35" i="12"/>
  <c r="K34" i="12"/>
  <c r="K33" i="12"/>
  <c r="K32" i="12"/>
  <c r="K31" i="12"/>
  <c r="K30" i="12"/>
  <c r="K29" i="12"/>
  <c r="K28" i="12"/>
  <c r="K27" i="12"/>
  <c r="K26" i="12"/>
  <c r="K25" i="12"/>
  <c r="K24" i="12"/>
  <c r="K23" i="12"/>
  <c r="K22" i="12"/>
  <c r="K21" i="12"/>
  <c r="K20" i="12"/>
  <c r="K19" i="12"/>
  <c r="K18" i="12"/>
  <c r="K17" i="12"/>
  <c r="K16" i="12"/>
  <c r="K15" i="12"/>
  <c r="K14" i="12"/>
  <c r="K13" i="12"/>
  <c r="K12" i="12"/>
  <c r="K11" i="12"/>
  <c r="K10" i="12"/>
  <c r="K9" i="12"/>
  <c r="K8" i="12"/>
  <c r="K7" i="12"/>
  <c r="H151" i="22"/>
  <c r="H150" i="22"/>
  <c r="H149" i="22"/>
  <c r="H148" i="22"/>
  <c r="H147" i="22"/>
  <c r="H146" i="22"/>
  <c r="H143" i="22"/>
  <c r="H142" i="22"/>
  <c r="H141" i="22"/>
  <c r="H140" i="22"/>
  <c r="H139" i="22"/>
  <c r="H135" i="22"/>
  <c r="H133" i="22"/>
  <c r="H132" i="22"/>
  <c r="H131" i="22"/>
  <c r="H128" i="22"/>
  <c r="H127" i="22"/>
  <c r="H124" i="22"/>
  <c r="H123" i="22"/>
  <c r="H121" i="22"/>
  <c r="H113" i="22"/>
  <c r="H111" i="22"/>
  <c r="H110" i="22"/>
  <c r="H109" i="22"/>
  <c r="H108" i="22"/>
  <c r="H105" i="22"/>
  <c r="H103" i="22"/>
  <c r="H102" i="22"/>
  <c r="H101" i="22"/>
  <c r="H98" i="22"/>
  <c r="H97" i="22"/>
  <c r="H94" i="22"/>
  <c r="H93" i="22"/>
  <c r="H91" i="22"/>
  <c r="H90" i="22"/>
  <c r="H89" i="22"/>
  <c r="H88" i="22"/>
  <c r="H87" i="22"/>
  <c r="H86" i="22"/>
  <c r="H85" i="22"/>
  <c r="H84" i="22"/>
  <c r="H83" i="22"/>
  <c r="H75" i="22"/>
  <c r="H73" i="22"/>
  <c r="H72" i="22"/>
  <c r="H71" i="22"/>
  <c r="H68" i="22"/>
  <c r="H67" i="22"/>
  <c r="H64" i="22"/>
  <c r="H63" i="22"/>
  <c r="H61" i="22"/>
  <c r="H60" i="22"/>
  <c r="H59" i="22"/>
  <c r="H58" i="22"/>
  <c r="H57" i="22"/>
  <c r="H56" i="22"/>
  <c r="H55" i="22"/>
  <c r="H54" i="22"/>
  <c r="H53" i="22"/>
  <c r="H51" i="22"/>
  <c r="H50" i="22"/>
  <c r="H49" i="22"/>
  <c r="H47" i="22"/>
  <c r="H46" i="22"/>
  <c r="H38" i="22"/>
  <c r="H37" i="22"/>
  <c r="H34" i="22"/>
  <c r="H33" i="22"/>
  <c r="H31" i="22"/>
  <c r="H30" i="22"/>
  <c r="H29" i="22"/>
  <c r="H28" i="22"/>
  <c r="H25" i="22"/>
  <c r="H24" i="22"/>
  <c r="H23" i="22"/>
  <c r="H21" i="22"/>
  <c r="H20" i="22"/>
  <c r="H18" i="22"/>
  <c r="H17" i="22"/>
  <c r="H13" i="22"/>
  <c r="H12" i="22"/>
  <c r="H11" i="22"/>
  <c r="H10" i="22"/>
  <c r="H9" i="22"/>
  <c r="H151" i="21"/>
  <c r="H150" i="21"/>
  <c r="L150" i="21" s="1"/>
  <c r="H148" i="21"/>
  <c r="H147" i="21"/>
  <c r="H146" i="21"/>
  <c r="L146" i="21" s="1"/>
  <c r="H145" i="21"/>
  <c r="H144" i="21"/>
  <c r="H143" i="21"/>
  <c r="H141" i="21"/>
  <c r="H139" i="21"/>
  <c r="H138" i="21"/>
  <c r="L138" i="21" s="1"/>
  <c r="H136" i="21"/>
  <c r="H135" i="21"/>
  <c r="H134" i="21"/>
  <c r="L134" i="21" s="1"/>
  <c r="H133" i="21"/>
  <c r="H131" i="21"/>
  <c r="H130" i="21"/>
  <c r="L130" i="21" s="1"/>
  <c r="H128" i="21"/>
  <c r="H127" i="21"/>
  <c r="H126" i="21"/>
  <c r="L126" i="21" s="1"/>
  <c r="H124" i="21"/>
  <c r="H123" i="21"/>
  <c r="H122" i="21"/>
  <c r="L122" i="21" s="1"/>
  <c r="H121" i="21"/>
  <c r="H114" i="21"/>
  <c r="H113" i="21"/>
  <c r="H109" i="21"/>
  <c r="H108" i="21"/>
  <c r="L108" i="21" s="1"/>
  <c r="H106" i="21"/>
  <c r="H105" i="21"/>
  <c r="H103" i="21"/>
  <c r="H102" i="21"/>
  <c r="H101" i="21"/>
  <c r="H100" i="21"/>
  <c r="L100" i="21" s="1"/>
  <c r="H99" i="21"/>
  <c r="H98" i="21"/>
  <c r="H97" i="21"/>
  <c r="H94" i="21"/>
  <c r="H93" i="21"/>
  <c r="H92" i="21"/>
  <c r="L92" i="21" s="1"/>
  <c r="H91" i="21"/>
  <c r="H90" i="21"/>
  <c r="H89" i="21"/>
  <c r="H88" i="21"/>
  <c r="L88" i="21" s="1"/>
  <c r="H86" i="21"/>
  <c r="H85" i="21"/>
  <c r="H84" i="21"/>
  <c r="L84" i="21" s="1"/>
  <c r="H83" i="21"/>
  <c r="H76" i="21"/>
  <c r="H75" i="21"/>
  <c r="H73" i="21"/>
  <c r="H71" i="21"/>
  <c r="H70" i="21"/>
  <c r="H69" i="21"/>
  <c r="H68" i="21"/>
  <c r="H67" i="21"/>
  <c r="H66" i="21"/>
  <c r="H63" i="21"/>
  <c r="H62" i="21"/>
  <c r="H61" i="21"/>
  <c r="H59" i="21"/>
  <c r="H58" i="21"/>
  <c r="H56" i="21"/>
  <c r="H55" i="21"/>
  <c r="H52" i="21"/>
  <c r="H51" i="21"/>
  <c r="H50" i="21"/>
  <c r="H49" i="21"/>
  <c r="H47" i="21"/>
  <c r="H46" i="21"/>
  <c r="H45" i="21"/>
  <c r="H37" i="21"/>
  <c r="H35" i="21"/>
  <c r="H34" i="21"/>
  <c r="H33" i="21"/>
  <c r="H32" i="21"/>
  <c r="H30" i="21"/>
  <c r="H29" i="21"/>
  <c r="H28" i="21"/>
  <c r="H27" i="21"/>
  <c r="H26" i="21"/>
  <c r="H25" i="21"/>
  <c r="H23" i="21"/>
  <c r="H21" i="21"/>
  <c r="H20" i="21"/>
  <c r="H19" i="21"/>
  <c r="H17" i="21"/>
  <c r="H16" i="21"/>
  <c r="H15" i="21"/>
  <c r="H14" i="21"/>
  <c r="H13" i="21"/>
  <c r="H10" i="21"/>
  <c r="H9" i="21"/>
  <c r="H8" i="21"/>
  <c r="H7" i="21"/>
  <c r="H152" i="20"/>
  <c r="H151" i="20"/>
  <c r="L151" i="20" s="1"/>
  <c r="H148" i="20"/>
  <c r="H147" i="20"/>
  <c r="H145" i="20"/>
  <c r="H143" i="20"/>
  <c r="L143" i="20" s="1"/>
  <c r="H142" i="20"/>
  <c r="L142" i="20" s="1"/>
  <c r="H141" i="20"/>
  <c r="H140" i="20"/>
  <c r="H139" i="20"/>
  <c r="L139" i="20" s="1"/>
  <c r="H138" i="20"/>
  <c r="L138" i="20" s="1"/>
  <c r="H135" i="20"/>
  <c r="L135" i="20" s="1"/>
  <c r="H133" i="20"/>
  <c r="H132" i="20"/>
  <c r="H131" i="20"/>
  <c r="H127" i="20"/>
  <c r="L127" i="20" s="1"/>
  <c r="H125" i="20"/>
  <c r="H123" i="20"/>
  <c r="H113" i="20"/>
  <c r="H112" i="20"/>
  <c r="L112" i="20" s="1"/>
  <c r="H111" i="20"/>
  <c r="H110" i="20"/>
  <c r="H109" i="20"/>
  <c r="H108" i="20"/>
  <c r="L108" i="20" s="1"/>
  <c r="H105" i="20"/>
  <c r="H103" i="20"/>
  <c r="H102" i="20"/>
  <c r="H101" i="20"/>
  <c r="H97" i="20"/>
  <c r="H95" i="20"/>
  <c r="H93" i="20"/>
  <c r="H90" i="20"/>
  <c r="H89" i="20"/>
  <c r="H86" i="20"/>
  <c r="H85" i="20"/>
  <c r="H83" i="20"/>
  <c r="H75" i="20"/>
  <c r="H73" i="20"/>
  <c r="H71" i="20"/>
  <c r="H67" i="20"/>
  <c r="H65" i="20"/>
  <c r="H64" i="20"/>
  <c r="H63" i="20"/>
  <c r="H60" i="20"/>
  <c r="H59" i="20"/>
  <c r="H56" i="20"/>
  <c r="H55" i="20"/>
  <c r="H53" i="20"/>
  <c r="H51" i="20"/>
  <c r="H50" i="20"/>
  <c r="H49" i="20"/>
  <c r="H47" i="20"/>
  <c r="H46" i="20"/>
  <c r="H37" i="20"/>
  <c r="H34" i="20"/>
  <c r="H33" i="20"/>
  <c r="H30" i="20"/>
  <c r="H29" i="20"/>
  <c r="H27" i="20"/>
  <c r="H26" i="20"/>
  <c r="H25" i="20"/>
  <c r="H23" i="20"/>
  <c r="H21" i="20"/>
  <c r="H20" i="20"/>
  <c r="H19" i="20"/>
  <c r="H17" i="20"/>
  <c r="H16" i="20"/>
  <c r="H13" i="20"/>
  <c r="H12" i="20"/>
  <c r="H9" i="20"/>
  <c r="H152" i="19"/>
  <c r="H151" i="19"/>
  <c r="L151" i="19" s="1"/>
  <c r="H149" i="19"/>
  <c r="H148" i="19"/>
  <c r="H147" i="19"/>
  <c r="H145" i="19"/>
  <c r="H143" i="19"/>
  <c r="L143" i="19" s="1"/>
  <c r="H141" i="19"/>
  <c r="H139" i="19"/>
  <c r="H138" i="19"/>
  <c r="H137" i="19"/>
  <c r="H136" i="19"/>
  <c r="H135" i="19"/>
  <c r="L135" i="19" s="1"/>
  <c r="H133" i="19"/>
  <c r="H131" i="19"/>
  <c r="H130" i="19"/>
  <c r="H129" i="19"/>
  <c r="H127" i="19"/>
  <c r="L127" i="19" s="1"/>
  <c r="H125" i="19"/>
  <c r="H123" i="19"/>
  <c r="H122" i="19"/>
  <c r="H121" i="19"/>
  <c r="H114" i="19"/>
  <c r="H113" i="19"/>
  <c r="H110" i="19"/>
  <c r="H109" i="19"/>
  <c r="H108" i="19"/>
  <c r="H107" i="19"/>
  <c r="H106" i="19"/>
  <c r="H105" i="19"/>
  <c r="H104" i="19"/>
  <c r="H103" i="19"/>
  <c r="H101" i="19"/>
  <c r="H100" i="19"/>
  <c r="H99" i="19"/>
  <c r="H97" i="19"/>
  <c r="H95" i="19"/>
  <c r="H93" i="19"/>
  <c r="H92" i="19"/>
  <c r="H91" i="19"/>
  <c r="H90" i="19"/>
  <c r="H89" i="19"/>
  <c r="H87" i="19"/>
  <c r="H85" i="19"/>
  <c r="H84" i="19"/>
  <c r="H83" i="19"/>
  <c r="H76" i="19"/>
  <c r="H75" i="19"/>
  <c r="H73" i="19"/>
  <c r="H72" i="19"/>
  <c r="H71" i="19"/>
  <c r="H70" i="19"/>
  <c r="H69" i="19"/>
  <c r="H68" i="19"/>
  <c r="H67" i="19"/>
  <c r="H65" i="19"/>
  <c r="H63" i="19"/>
  <c r="H62" i="19"/>
  <c r="H60" i="19"/>
  <c r="H59" i="19"/>
  <c r="H57" i="19"/>
  <c r="H56" i="19"/>
  <c r="H55" i="19"/>
  <c r="H54" i="19"/>
  <c r="H53" i="19"/>
  <c r="H52" i="19"/>
  <c r="H51" i="19"/>
  <c r="H49" i="19"/>
  <c r="H47" i="19"/>
  <c r="H46" i="19"/>
  <c r="H45" i="19"/>
  <c r="H38" i="19"/>
  <c r="H37" i="19"/>
  <c r="H35" i="19"/>
  <c r="H33" i="19"/>
  <c r="H32" i="19"/>
  <c r="H31" i="19"/>
  <c r="H30" i="19"/>
  <c r="H29" i="19"/>
  <c r="H27" i="19"/>
  <c r="H25" i="19"/>
  <c r="H24" i="19"/>
  <c r="H23" i="19"/>
  <c r="H21" i="19"/>
  <c r="H19" i="19"/>
  <c r="H18" i="19"/>
  <c r="H17" i="19"/>
  <c r="H16" i="19"/>
  <c r="H15" i="19"/>
  <c r="H14" i="19"/>
  <c r="H13" i="19"/>
  <c r="H11" i="19"/>
  <c r="H9" i="19"/>
  <c r="H8" i="19"/>
  <c r="H7" i="19"/>
  <c r="H150" i="18"/>
  <c r="H149" i="18"/>
  <c r="H148" i="18"/>
  <c r="H147" i="18"/>
  <c r="H144" i="18"/>
  <c r="H141" i="18"/>
  <c r="H139" i="18"/>
  <c r="H136" i="18"/>
  <c r="H135" i="18"/>
  <c r="H131" i="18"/>
  <c r="H130" i="18"/>
  <c r="H129" i="18"/>
  <c r="H126" i="18"/>
  <c r="H125" i="18"/>
  <c r="H124" i="18"/>
  <c r="H123" i="18"/>
  <c r="H121" i="18"/>
  <c r="H114" i="18"/>
  <c r="H113" i="18"/>
  <c r="H112" i="18"/>
  <c r="H110" i="18"/>
  <c r="H109" i="18"/>
  <c r="H107" i="18"/>
  <c r="H104" i="18"/>
  <c r="H103" i="18"/>
  <c r="H102" i="18"/>
  <c r="H101" i="18"/>
  <c r="H98" i="18"/>
  <c r="H97" i="18"/>
  <c r="H96" i="18"/>
  <c r="H95" i="18"/>
  <c r="H93" i="18"/>
  <c r="H92" i="18"/>
  <c r="H88" i="18"/>
  <c r="H86" i="18"/>
  <c r="H85" i="18"/>
  <c r="H83" i="18"/>
  <c r="H72" i="18"/>
  <c r="H71" i="18"/>
  <c r="H70" i="18"/>
  <c r="H69" i="18"/>
  <c r="H68" i="18"/>
  <c r="H66" i="18"/>
  <c r="H65" i="18"/>
  <c r="H63" i="18"/>
  <c r="H61" i="18"/>
  <c r="H60" i="18"/>
  <c r="H57" i="18"/>
  <c r="H56" i="18"/>
  <c r="H55" i="18"/>
  <c r="H54" i="18"/>
  <c r="H53" i="18"/>
  <c r="H52" i="18"/>
  <c r="H51" i="18"/>
  <c r="H50" i="18"/>
  <c r="H49" i="18"/>
  <c r="H47" i="18"/>
  <c r="H45" i="18"/>
  <c r="H38" i="18"/>
  <c r="H37" i="18"/>
  <c r="H35" i="18"/>
  <c r="H33" i="18"/>
  <c r="H28" i="18"/>
  <c r="H27" i="18"/>
  <c r="H26" i="18"/>
  <c r="H25" i="18"/>
  <c r="H23" i="18"/>
  <c r="H22" i="18"/>
  <c r="H20" i="18"/>
  <c r="H19" i="18"/>
  <c r="H17" i="18"/>
  <c r="H14" i="18"/>
  <c r="H13" i="18"/>
  <c r="H12" i="18"/>
  <c r="H9" i="18"/>
  <c r="H8" i="18"/>
  <c r="H7" i="18"/>
  <c r="H152" i="17"/>
  <c r="H151" i="17"/>
  <c r="H150" i="17"/>
  <c r="H149" i="17"/>
  <c r="H148" i="17"/>
  <c r="H147" i="17"/>
  <c r="H146" i="17"/>
  <c r="H145" i="17"/>
  <c r="H144" i="17"/>
  <c r="H143" i="17"/>
  <c r="H142" i="17"/>
  <c r="H141" i="17"/>
  <c r="H140" i="17"/>
  <c r="H139" i="17"/>
  <c r="H138" i="17"/>
  <c r="H137" i="17"/>
  <c r="H136" i="17"/>
  <c r="H135" i="17"/>
  <c r="H134" i="17"/>
  <c r="H133" i="17"/>
  <c r="H132" i="17"/>
  <c r="H131" i="17"/>
  <c r="H130" i="17"/>
  <c r="H129" i="17"/>
  <c r="H128" i="17"/>
  <c r="H127" i="17"/>
  <c r="H126" i="17"/>
  <c r="H125" i="17"/>
  <c r="H124" i="17"/>
  <c r="H123" i="17"/>
  <c r="H122" i="17"/>
  <c r="H121" i="17"/>
  <c r="H114" i="17"/>
  <c r="H113" i="17"/>
  <c r="H112" i="17"/>
  <c r="H111" i="17"/>
  <c r="H110" i="17"/>
  <c r="H109" i="17"/>
  <c r="H108" i="17"/>
  <c r="H107" i="17"/>
  <c r="H106" i="17"/>
  <c r="H105" i="17"/>
  <c r="H104" i="17"/>
  <c r="H103" i="17"/>
  <c r="H102" i="17"/>
  <c r="H101" i="17"/>
  <c r="H100" i="17"/>
  <c r="H99" i="17"/>
  <c r="H98" i="17"/>
  <c r="H97" i="17"/>
  <c r="H96" i="17"/>
  <c r="H95" i="17"/>
  <c r="H94" i="17"/>
  <c r="H93" i="17"/>
  <c r="H92" i="17"/>
  <c r="H91" i="17"/>
  <c r="H90" i="17"/>
  <c r="H89" i="17"/>
  <c r="H88" i="17"/>
  <c r="H87" i="17"/>
  <c r="H86" i="17"/>
  <c r="H85" i="17"/>
  <c r="H84" i="17"/>
  <c r="H83" i="17"/>
  <c r="H76" i="17"/>
  <c r="H75" i="17"/>
  <c r="H71" i="17"/>
  <c r="H70" i="17"/>
  <c r="H69" i="17"/>
  <c r="H68" i="17"/>
  <c r="H67" i="17"/>
  <c r="H63" i="17"/>
  <c r="H62" i="17"/>
  <c r="H61" i="17"/>
  <c r="H60" i="17"/>
  <c r="H59" i="17"/>
  <c r="H55" i="17"/>
  <c r="H54" i="17"/>
  <c r="H53" i="17"/>
  <c r="H52" i="17"/>
  <c r="H51" i="17"/>
  <c r="H47" i="17"/>
  <c r="H46" i="17"/>
  <c r="H45" i="17"/>
  <c r="H38" i="17"/>
  <c r="H37" i="17"/>
  <c r="H33" i="17"/>
  <c r="H32" i="17"/>
  <c r="H31" i="17"/>
  <c r="H30" i="17"/>
  <c r="H29" i="17"/>
  <c r="H25" i="17"/>
  <c r="H24" i="17"/>
  <c r="H23" i="17"/>
  <c r="H22" i="17"/>
  <c r="H21" i="17"/>
  <c r="H17" i="17"/>
  <c r="H16" i="17"/>
  <c r="H15" i="17"/>
  <c r="H14" i="17"/>
  <c r="H13" i="17"/>
  <c r="H9" i="17"/>
  <c r="H8" i="17"/>
  <c r="H7" i="17"/>
  <c r="H152" i="16"/>
  <c r="H151" i="16"/>
  <c r="H150" i="16"/>
  <c r="H149" i="16"/>
  <c r="H147" i="16"/>
  <c r="H144" i="16"/>
  <c r="H143" i="16"/>
  <c r="H142" i="16"/>
  <c r="H141" i="16"/>
  <c r="H139" i="16"/>
  <c r="H137" i="16"/>
  <c r="H136" i="16"/>
  <c r="H135" i="16"/>
  <c r="H134" i="16"/>
  <c r="H133" i="16"/>
  <c r="H131" i="16"/>
  <c r="H129" i="16"/>
  <c r="H128" i="16"/>
  <c r="H127" i="16"/>
  <c r="H126" i="16"/>
  <c r="H125" i="16"/>
  <c r="H123" i="16"/>
  <c r="H121" i="16"/>
  <c r="H114" i="16"/>
  <c r="H113" i="16"/>
  <c r="H112" i="16"/>
  <c r="H111" i="16"/>
  <c r="H109" i="16"/>
  <c r="H108" i="16"/>
  <c r="H105" i="16"/>
  <c r="H103" i="16"/>
  <c r="H102" i="16"/>
  <c r="H101" i="16"/>
  <c r="H100" i="16"/>
  <c r="H99" i="16"/>
  <c r="H98" i="16"/>
  <c r="H97" i="16"/>
  <c r="H96" i="16"/>
  <c r="H95" i="16"/>
  <c r="H94" i="16"/>
  <c r="H93" i="16"/>
  <c r="H92" i="16"/>
  <c r="H91" i="16"/>
  <c r="H89" i="16"/>
  <c r="H87" i="16"/>
  <c r="H86" i="16"/>
  <c r="H85" i="16"/>
  <c r="H84" i="16"/>
  <c r="H83" i="16"/>
  <c r="H74" i="16"/>
  <c r="H73" i="16"/>
  <c r="H72" i="16"/>
  <c r="H71" i="16"/>
  <c r="H70" i="16"/>
  <c r="H69" i="16"/>
  <c r="H68" i="16"/>
  <c r="H67" i="16"/>
  <c r="H66" i="16"/>
  <c r="H65" i="16"/>
  <c r="H64" i="16"/>
  <c r="H63" i="16"/>
  <c r="H62" i="16"/>
  <c r="H61" i="16"/>
  <c r="H57" i="16"/>
  <c r="H56" i="16"/>
  <c r="H55" i="16"/>
  <c r="H54" i="16"/>
  <c r="H53" i="16"/>
  <c r="H52" i="16"/>
  <c r="H51" i="16"/>
  <c r="H50" i="16"/>
  <c r="H49" i="16"/>
  <c r="H47" i="16"/>
  <c r="H46" i="16"/>
  <c r="H36" i="16"/>
  <c r="H35" i="16"/>
  <c r="H34" i="16"/>
  <c r="H33" i="16"/>
  <c r="H32" i="16"/>
  <c r="H31" i="16"/>
  <c r="H29" i="16"/>
  <c r="H27" i="16"/>
  <c r="H26" i="16"/>
  <c r="H25" i="16"/>
  <c r="H24" i="16"/>
  <c r="H23" i="16"/>
  <c r="H22" i="16"/>
  <c r="H21" i="16"/>
  <c r="H20" i="16"/>
  <c r="H19" i="16"/>
  <c r="H17" i="16"/>
  <c r="H16" i="16"/>
  <c r="H12" i="16"/>
  <c r="H11" i="16"/>
  <c r="H10" i="16"/>
  <c r="H9" i="16"/>
  <c r="H8" i="16"/>
  <c r="H151" i="15"/>
  <c r="H150" i="15"/>
  <c r="H147" i="15"/>
  <c r="H146" i="15"/>
  <c r="H145" i="15"/>
  <c r="H141" i="15"/>
  <c r="H140" i="15"/>
  <c r="H139" i="15"/>
  <c r="H138" i="15"/>
  <c r="H137" i="15"/>
  <c r="H136" i="15"/>
  <c r="H135" i="15"/>
  <c r="H133" i="15"/>
  <c r="H131" i="15"/>
  <c r="H126" i="15"/>
  <c r="H124" i="15"/>
  <c r="H123" i="15"/>
  <c r="H122" i="15"/>
  <c r="H121" i="15"/>
  <c r="H114" i="15"/>
  <c r="H113" i="15"/>
  <c r="H109" i="15"/>
  <c r="H104" i="15"/>
  <c r="H102" i="15"/>
  <c r="H101" i="15"/>
  <c r="H100" i="15"/>
  <c r="H99" i="15"/>
  <c r="H98" i="15"/>
  <c r="H97" i="15"/>
  <c r="H95" i="15"/>
  <c r="H93" i="15"/>
  <c r="H92" i="15"/>
  <c r="H89" i="15"/>
  <c r="H86" i="15"/>
  <c r="H85" i="15"/>
  <c r="H84" i="15"/>
  <c r="H83" i="15"/>
  <c r="H76" i="15"/>
  <c r="H73" i="15"/>
  <c r="H71" i="15"/>
  <c r="H68" i="15"/>
  <c r="H67" i="15"/>
  <c r="H66" i="15"/>
  <c r="H65" i="15"/>
  <c r="H64" i="15"/>
  <c r="H63" i="15"/>
  <c r="H62" i="15"/>
  <c r="H60" i="15"/>
  <c r="H57" i="15"/>
  <c r="H56" i="15"/>
  <c r="H55" i="15"/>
  <c r="H54" i="15"/>
  <c r="H52" i="15"/>
  <c r="H51" i="15"/>
  <c r="H49" i="15"/>
  <c r="H47" i="15"/>
  <c r="H46" i="15"/>
  <c r="H38" i="15"/>
  <c r="H35" i="15"/>
  <c r="H33" i="15"/>
  <c r="H32" i="15"/>
  <c r="H30" i="15"/>
  <c r="H29" i="15"/>
  <c r="H25" i="15"/>
  <c r="H23" i="15"/>
  <c r="H20" i="15"/>
  <c r="H19" i="15"/>
  <c r="H18" i="15"/>
  <c r="H17" i="15"/>
  <c r="H16" i="15"/>
  <c r="H15" i="15"/>
  <c r="H14" i="15"/>
  <c r="H11" i="15"/>
  <c r="H9" i="15"/>
  <c r="H152" i="14"/>
  <c r="H147" i="14"/>
  <c r="H146" i="14"/>
  <c r="H144" i="14"/>
  <c r="H143" i="14"/>
  <c r="H141" i="14"/>
  <c r="H139" i="14"/>
  <c r="H137" i="14"/>
  <c r="H136" i="14"/>
  <c r="H131" i="14"/>
  <c r="H127" i="14"/>
  <c r="H126" i="14"/>
  <c r="H124" i="14"/>
  <c r="H123" i="14"/>
  <c r="H122" i="14"/>
  <c r="H114" i="14"/>
  <c r="H111" i="14"/>
  <c r="H109" i="14"/>
  <c r="H108" i="14"/>
  <c r="H103" i="14"/>
  <c r="H102" i="14"/>
  <c r="H101" i="14"/>
  <c r="H99" i="14"/>
  <c r="H98" i="14"/>
  <c r="H96" i="14"/>
  <c r="H95" i="14"/>
  <c r="H93" i="14"/>
  <c r="H92" i="14"/>
  <c r="H91" i="14"/>
  <c r="H90" i="14"/>
  <c r="H87" i="14"/>
  <c r="H86" i="14"/>
  <c r="H85" i="14"/>
  <c r="H84" i="14"/>
  <c r="H83" i="14"/>
  <c r="H74" i="14"/>
  <c r="H73" i="14"/>
  <c r="H72" i="14"/>
  <c r="H71" i="14"/>
  <c r="H70" i="14"/>
  <c r="H68" i="14"/>
  <c r="H67" i="14"/>
  <c r="H66" i="14"/>
  <c r="H65" i="14"/>
  <c r="H63" i="14"/>
  <c r="H62" i="14"/>
  <c r="H61" i="14"/>
  <c r="H60" i="14"/>
  <c r="H59" i="14"/>
  <c r="H57" i="14"/>
  <c r="H56" i="14"/>
  <c r="H55" i="14"/>
  <c r="H52" i="14"/>
  <c r="H50" i="14"/>
  <c r="H49" i="14"/>
  <c r="H47" i="14"/>
  <c r="H46" i="14"/>
  <c r="H45" i="14"/>
  <c r="H38" i="14"/>
  <c r="H35" i="14"/>
  <c r="H33" i="14"/>
  <c r="H32" i="14"/>
  <c r="H31" i="14"/>
  <c r="H29" i="14"/>
  <c r="H27" i="14"/>
  <c r="H26" i="14"/>
  <c r="H25" i="14"/>
  <c r="H22" i="14"/>
  <c r="H20" i="14"/>
  <c r="H19" i="14"/>
  <c r="H17" i="14"/>
  <c r="H16" i="14"/>
  <c r="H15" i="14"/>
  <c r="H13" i="14"/>
  <c r="H11" i="14"/>
  <c r="H10" i="14"/>
  <c r="H9" i="14"/>
  <c r="H8" i="14"/>
  <c r="H152" i="13"/>
  <c r="H151" i="13"/>
  <c r="H147" i="13"/>
  <c r="H145" i="13"/>
  <c r="H143" i="13"/>
  <c r="H141" i="13"/>
  <c r="H140" i="13"/>
  <c r="H139" i="13"/>
  <c r="H138" i="13"/>
  <c r="L138" i="13" s="1"/>
  <c r="H137" i="13"/>
  <c r="H136" i="13"/>
  <c r="H135" i="13"/>
  <c r="H134" i="13"/>
  <c r="H132" i="13"/>
  <c r="H131" i="13"/>
  <c r="H129" i="13"/>
  <c r="H128" i="13"/>
  <c r="H127" i="13"/>
  <c r="H126" i="13"/>
  <c r="L126" i="13" s="1"/>
  <c r="H124" i="13"/>
  <c r="H123" i="13"/>
  <c r="H121" i="13"/>
  <c r="H114" i="13"/>
  <c r="H113" i="13"/>
  <c r="H109" i="13"/>
  <c r="H108" i="13"/>
  <c r="L108" i="13" s="1"/>
  <c r="H107" i="13"/>
  <c r="H106" i="13"/>
  <c r="H105" i="13"/>
  <c r="H104" i="13"/>
  <c r="H102" i="13"/>
  <c r="H101" i="13"/>
  <c r="H100" i="13"/>
  <c r="L100" i="13" s="1"/>
  <c r="H99" i="13"/>
  <c r="H98" i="13"/>
  <c r="H97" i="13"/>
  <c r="H96" i="13"/>
  <c r="L96" i="13" s="1"/>
  <c r="H94" i="13"/>
  <c r="H93" i="13"/>
  <c r="H92" i="13"/>
  <c r="L92" i="13" s="1"/>
  <c r="H91" i="13"/>
  <c r="H90" i="13"/>
  <c r="H89" i="13"/>
  <c r="H86" i="13"/>
  <c r="H85" i="13"/>
  <c r="H84" i="13"/>
  <c r="L84" i="13" s="1"/>
  <c r="H83" i="13"/>
  <c r="H76" i="13"/>
  <c r="H75" i="13"/>
  <c r="H73" i="13"/>
  <c r="H72" i="13"/>
  <c r="H71" i="13"/>
  <c r="H70" i="13"/>
  <c r="L70" i="13" s="1"/>
  <c r="H69" i="13"/>
  <c r="H68" i="13"/>
  <c r="H67" i="13"/>
  <c r="H66" i="13"/>
  <c r="H64" i="13"/>
  <c r="H63" i="13"/>
  <c r="H62" i="13"/>
  <c r="L62" i="13" s="1"/>
  <c r="H61" i="13"/>
  <c r="H60" i="13"/>
  <c r="H59" i="13"/>
  <c r="H58" i="13"/>
  <c r="H56" i="13"/>
  <c r="H55" i="13"/>
  <c r="H54" i="13"/>
  <c r="L54" i="13" s="1"/>
  <c r="H53" i="13"/>
  <c r="H52" i="13"/>
  <c r="H51" i="13"/>
  <c r="H49" i="13"/>
  <c r="H48" i="13"/>
  <c r="H47" i="13"/>
  <c r="H46" i="13"/>
  <c r="L46" i="13" s="1"/>
  <c r="H45" i="13"/>
  <c r="H38" i="13"/>
  <c r="H37" i="13"/>
  <c r="H35" i="13"/>
  <c r="H34" i="13"/>
  <c r="H33" i="13"/>
  <c r="H32" i="13"/>
  <c r="H31" i="13"/>
  <c r="H30" i="13"/>
  <c r="H29" i="13"/>
  <c r="H27" i="13"/>
  <c r="H26" i="13"/>
  <c r="H25" i="13"/>
  <c r="H24" i="13"/>
  <c r="H23" i="13"/>
  <c r="H22" i="13"/>
  <c r="H21" i="13"/>
  <c r="H19" i="13"/>
  <c r="H18" i="13"/>
  <c r="H17" i="13"/>
  <c r="H16" i="13"/>
  <c r="H15" i="13"/>
  <c r="H14" i="13"/>
  <c r="H13" i="13"/>
  <c r="H11" i="13"/>
  <c r="H10" i="13"/>
  <c r="H9" i="13"/>
  <c r="H8" i="13"/>
  <c r="H7" i="13"/>
  <c r="H149" i="12"/>
  <c r="H147" i="12"/>
  <c r="H145" i="12"/>
  <c r="H144" i="12"/>
  <c r="H141" i="12"/>
  <c r="H140" i="12"/>
  <c r="H139" i="12"/>
  <c r="H138" i="12"/>
  <c r="H136" i="12"/>
  <c r="H134" i="12"/>
  <c r="H132" i="12"/>
  <c r="H131" i="12"/>
  <c r="H130" i="12"/>
  <c r="H129" i="12"/>
  <c r="H125" i="12"/>
  <c r="H123" i="12"/>
  <c r="H121" i="12"/>
  <c r="H114" i="12"/>
  <c r="H109" i="12"/>
  <c r="H108" i="12"/>
  <c r="H107" i="12"/>
  <c r="H105" i="12"/>
  <c r="H104" i="12"/>
  <c r="H103" i="12"/>
  <c r="H102" i="12"/>
  <c r="H101" i="12"/>
  <c r="H97" i="12"/>
  <c r="H96" i="12"/>
  <c r="H94" i="12"/>
  <c r="H93" i="12"/>
  <c r="H91" i="12"/>
  <c r="H90" i="12"/>
  <c r="H89" i="12"/>
  <c r="H88" i="12"/>
  <c r="H87" i="12"/>
  <c r="H86" i="12"/>
  <c r="H85" i="12"/>
  <c r="H83" i="12"/>
  <c r="H75" i="12"/>
  <c r="H74" i="12"/>
  <c r="H73" i="12"/>
  <c r="H71" i="12"/>
  <c r="H68" i="12"/>
  <c r="H67" i="12"/>
  <c r="H65" i="12"/>
  <c r="H63" i="12"/>
  <c r="H62" i="12"/>
  <c r="H61" i="12"/>
  <c r="H60" i="12"/>
  <c r="H59" i="12"/>
  <c r="H58" i="12"/>
  <c r="H57" i="12"/>
  <c r="H55" i="12"/>
  <c r="H54" i="12"/>
  <c r="H53" i="12"/>
  <c r="H52" i="12"/>
  <c r="H51" i="12"/>
  <c r="H50" i="12"/>
  <c r="H49" i="12"/>
  <c r="H47" i="12"/>
  <c r="H46" i="12"/>
  <c r="H45" i="12"/>
  <c r="H33" i="12"/>
  <c r="H32" i="12"/>
  <c r="H31" i="12"/>
  <c r="H30" i="12"/>
  <c r="H29" i="12"/>
  <c r="H28" i="12"/>
  <c r="H27" i="12"/>
  <c r="H26" i="12"/>
  <c r="H25" i="12"/>
  <c r="H20" i="12"/>
  <c r="H17" i="12"/>
  <c r="H16" i="12"/>
  <c r="H15" i="12"/>
  <c r="H14" i="12"/>
  <c r="H13" i="12"/>
  <c r="H12" i="12"/>
  <c r="H11" i="12"/>
  <c r="H10" i="12"/>
  <c r="H9" i="12"/>
  <c r="H152" i="10"/>
  <c r="H151" i="10"/>
  <c r="H149" i="10"/>
  <c r="H148" i="10"/>
  <c r="H147" i="10"/>
  <c r="H145" i="10"/>
  <c r="H144" i="10"/>
  <c r="H143" i="10"/>
  <c r="H142" i="10"/>
  <c r="H141" i="10"/>
  <c r="H139" i="10"/>
  <c r="H137" i="10"/>
  <c r="H136" i="10"/>
  <c r="H135" i="10"/>
  <c r="H134" i="10"/>
  <c r="H133" i="10"/>
  <c r="H132" i="10"/>
  <c r="H131" i="10"/>
  <c r="H129" i="10"/>
  <c r="H128" i="10"/>
  <c r="H127" i="10"/>
  <c r="H126" i="10"/>
  <c r="H125" i="10"/>
  <c r="H124" i="10"/>
  <c r="H123" i="10"/>
  <c r="H121" i="10"/>
  <c r="H114" i="10"/>
  <c r="H113" i="10"/>
  <c r="H111" i="10"/>
  <c r="H110" i="10"/>
  <c r="H109" i="10"/>
  <c r="H108" i="10"/>
  <c r="H107" i="10"/>
  <c r="H106" i="10"/>
  <c r="H105" i="10"/>
  <c r="H103" i="10"/>
  <c r="H101" i="10"/>
  <c r="H100" i="10"/>
  <c r="H99" i="10"/>
  <c r="H98" i="10"/>
  <c r="H97" i="10"/>
  <c r="H96" i="10"/>
  <c r="H95" i="10"/>
  <c r="H93" i="10"/>
  <c r="H92" i="10"/>
  <c r="H91" i="10"/>
  <c r="H90" i="10"/>
  <c r="H89" i="10"/>
  <c r="H87" i="10"/>
  <c r="H86" i="10"/>
  <c r="H85" i="10"/>
  <c r="H84" i="10"/>
  <c r="H83" i="10"/>
  <c r="H76" i="10"/>
  <c r="H75" i="10"/>
  <c r="H74" i="10"/>
  <c r="H73" i="10"/>
  <c r="H72" i="10"/>
  <c r="H71" i="10"/>
  <c r="H70" i="10"/>
  <c r="H69" i="10"/>
  <c r="H68" i="10"/>
  <c r="H67" i="10"/>
  <c r="H66" i="10"/>
  <c r="H64" i="10"/>
  <c r="H63" i="10"/>
  <c r="H60" i="10"/>
  <c r="H59" i="10"/>
  <c r="H58" i="10"/>
  <c r="H57" i="10"/>
  <c r="H56" i="10"/>
  <c r="H55" i="10"/>
  <c r="H54" i="10"/>
  <c r="H53" i="10"/>
  <c r="H51" i="10"/>
  <c r="H50" i="10"/>
  <c r="H48" i="10"/>
  <c r="H47" i="10"/>
  <c r="H46" i="10"/>
  <c r="H45" i="10"/>
  <c r="K152" i="10"/>
  <c r="K151" i="10"/>
  <c r="K150" i="10"/>
  <c r="K149" i="10"/>
  <c r="K148" i="10"/>
  <c r="K147" i="10"/>
  <c r="K146" i="10"/>
  <c r="K145" i="10"/>
  <c r="K144" i="10"/>
  <c r="K143" i="10"/>
  <c r="K142" i="10"/>
  <c r="K141" i="10"/>
  <c r="K140" i="10"/>
  <c r="K139" i="10"/>
  <c r="K138" i="10"/>
  <c r="K137" i="10"/>
  <c r="K136" i="10"/>
  <c r="K135" i="10"/>
  <c r="K134" i="10"/>
  <c r="K133" i="10"/>
  <c r="K132" i="10"/>
  <c r="K131" i="10"/>
  <c r="K130" i="10"/>
  <c r="K129" i="10"/>
  <c r="K128" i="10"/>
  <c r="K127" i="10"/>
  <c r="K126" i="10"/>
  <c r="K125" i="10"/>
  <c r="K124" i="10"/>
  <c r="K123" i="10"/>
  <c r="K122" i="10"/>
  <c r="K114" i="10"/>
  <c r="K113" i="10"/>
  <c r="K112" i="10"/>
  <c r="K111" i="10"/>
  <c r="K110" i="10"/>
  <c r="K109" i="10"/>
  <c r="K108" i="10"/>
  <c r="K107" i="10"/>
  <c r="K106" i="10"/>
  <c r="K105" i="10"/>
  <c r="K104" i="10"/>
  <c r="K103" i="10"/>
  <c r="K102" i="10"/>
  <c r="K101" i="10"/>
  <c r="K100" i="10"/>
  <c r="K99" i="10"/>
  <c r="K98" i="10"/>
  <c r="K97" i="10"/>
  <c r="K96" i="10"/>
  <c r="K95" i="10"/>
  <c r="K94" i="10"/>
  <c r="K93" i="10"/>
  <c r="K92" i="10"/>
  <c r="K91" i="10"/>
  <c r="K90" i="10"/>
  <c r="K89" i="10"/>
  <c r="K88" i="10"/>
  <c r="K87" i="10"/>
  <c r="K86" i="10"/>
  <c r="K85" i="10"/>
  <c r="K84" i="10"/>
  <c r="K83" i="10"/>
  <c r="K76" i="10"/>
  <c r="K75" i="10"/>
  <c r="K74" i="10"/>
  <c r="K73" i="10"/>
  <c r="K72" i="10"/>
  <c r="K71" i="10"/>
  <c r="K70" i="10"/>
  <c r="K69" i="10"/>
  <c r="K68" i="10"/>
  <c r="K67" i="10"/>
  <c r="K66" i="10"/>
  <c r="K65" i="10"/>
  <c r="K64" i="10"/>
  <c r="K63" i="10"/>
  <c r="K62" i="10"/>
  <c r="K61" i="10"/>
  <c r="K60" i="10"/>
  <c r="K59" i="10"/>
  <c r="K58" i="10"/>
  <c r="K57" i="10"/>
  <c r="K56" i="10"/>
  <c r="K55" i="10"/>
  <c r="K54" i="10"/>
  <c r="K53" i="10"/>
  <c r="K52" i="10"/>
  <c r="K51" i="10"/>
  <c r="K50" i="10"/>
  <c r="K49" i="10"/>
  <c r="K48" i="10"/>
  <c r="K47" i="10"/>
  <c r="K46" i="10"/>
  <c r="K45" i="10"/>
  <c r="K38" i="10"/>
  <c r="K37" i="10"/>
  <c r="K36" i="10"/>
  <c r="K35" i="10"/>
  <c r="K34" i="10"/>
  <c r="K33" i="10"/>
  <c r="K32" i="10"/>
  <c r="K31" i="10"/>
  <c r="K30" i="10"/>
  <c r="K29" i="10"/>
  <c r="K28" i="10"/>
  <c r="K27" i="10"/>
  <c r="K26" i="10"/>
  <c r="K25" i="10"/>
  <c r="K24" i="10"/>
  <c r="K23" i="10"/>
  <c r="K22" i="10"/>
  <c r="K21" i="10"/>
  <c r="K20" i="10"/>
  <c r="K19" i="10"/>
  <c r="K18" i="10"/>
  <c r="K17" i="10"/>
  <c r="K16" i="10"/>
  <c r="K15" i="10"/>
  <c r="K14" i="10"/>
  <c r="K13" i="10"/>
  <c r="K12" i="10"/>
  <c r="K11" i="10"/>
  <c r="K10" i="10"/>
  <c r="K9" i="10"/>
  <c r="K8" i="10"/>
  <c r="K7" i="10"/>
  <c r="L139" i="19" l="1"/>
  <c r="L9" i="15"/>
  <c r="L124" i="22"/>
  <c r="L132" i="22"/>
  <c r="L140" i="22"/>
  <c r="L148" i="22"/>
  <c r="L131" i="20"/>
  <c r="L147" i="20"/>
  <c r="L131" i="19"/>
  <c r="L147" i="19"/>
  <c r="L123" i="19"/>
  <c r="L56" i="10"/>
  <c r="L67" i="10"/>
  <c r="L75" i="10"/>
  <c r="L91" i="10"/>
  <c r="L110" i="10"/>
  <c r="L127" i="10"/>
  <c r="L136" i="10"/>
  <c r="L147" i="10"/>
  <c r="L47" i="10"/>
  <c r="L57" i="10"/>
  <c r="L68" i="10"/>
  <c r="L76" i="10"/>
  <c r="L111" i="10"/>
  <c r="L128" i="10"/>
  <c r="L137" i="10"/>
  <c r="L148" i="10"/>
  <c r="L58" i="10"/>
  <c r="L69" i="10"/>
  <c r="L103" i="10"/>
  <c r="L113" i="10"/>
  <c r="L129" i="10"/>
  <c r="L149" i="10"/>
  <c r="L59" i="10"/>
  <c r="L105" i="10"/>
  <c r="L114" i="10"/>
  <c r="L151" i="10"/>
  <c r="L51" i="10"/>
  <c r="L60" i="10"/>
  <c r="L106" i="10"/>
  <c r="L152" i="10"/>
  <c r="L66" i="13"/>
  <c r="L134" i="13"/>
  <c r="L58" i="13"/>
  <c r="L104" i="13"/>
  <c r="L125" i="20"/>
  <c r="L141" i="20"/>
  <c r="O84" i="16"/>
  <c r="L92" i="10"/>
  <c r="L84" i="10"/>
  <c r="L93" i="10"/>
  <c r="L139" i="10"/>
  <c r="L50" i="10"/>
  <c r="L70" i="10"/>
  <c r="L85" i="10"/>
  <c r="L95" i="10"/>
  <c r="L131" i="10"/>
  <c r="L141" i="10"/>
  <c r="L101" i="10"/>
  <c r="L71" i="10"/>
  <c r="L86" i="10"/>
  <c r="L96" i="10"/>
  <c r="L123" i="10"/>
  <c r="L132" i="10"/>
  <c r="L142" i="10"/>
  <c r="L53" i="10"/>
  <c r="L63" i="10"/>
  <c r="L72" i="10"/>
  <c r="L87" i="10"/>
  <c r="L97" i="10"/>
  <c r="L107" i="10"/>
  <c r="L124" i="10"/>
  <c r="L133" i="10"/>
  <c r="L143" i="10"/>
  <c r="L54" i="10"/>
  <c r="L64" i="10"/>
  <c r="L73" i="10"/>
  <c r="L89" i="10"/>
  <c r="L98" i="10"/>
  <c r="L108" i="10"/>
  <c r="L125" i="10"/>
  <c r="L134" i="10"/>
  <c r="L144" i="10"/>
  <c r="L46" i="10"/>
  <c r="L100" i="10"/>
  <c r="L48" i="10"/>
  <c r="L55" i="10"/>
  <c r="L66" i="10"/>
  <c r="L74" i="10"/>
  <c r="L90" i="10"/>
  <c r="L99" i="10"/>
  <c r="L109" i="10"/>
  <c r="L126" i="10"/>
  <c r="L135" i="10"/>
  <c r="L145" i="10"/>
  <c r="L133" i="22"/>
  <c r="L141" i="22"/>
  <c r="L149" i="22"/>
  <c r="L142" i="22"/>
  <c r="L150" i="22"/>
  <c r="L127" i="22"/>
  <c r="L135" i="22"/>
  <c r="L143" i="22"/>
  <c r="L151" i="22"/>
  <c r="L128" i="22"/>
  <c r="L121" i="22"/>
  <c r="L146" i="22"/>
  <c r="L123" i="22"/>
  <c r="L131" i="22"/>
  <c r="L139" i="22"/>
  <c r="L147" i="22"/>
  <c r="L86" i="22"/>
  <c r="L94" i="22"/>
  <c r="L102" i="22"/>
  <c r="L110" i="22"/>
  <c r="L87" i="22"/>
  <c r="L103" i="22"/>
  <c r="L111" i="22"/>
  <c r="L88" i="22"/>
  <c r="L89" i="22"/>
  <c r="L97" i="22"/>
  <c r="L105" i="22"/>
  <c r="L113" i="22"/>
  <c r="L90" i="22"/>
  <c r="L98" i="22"/>
  <c r="L83" i="22"/>
  <c r="L91" i="22"/>
  <c r="L84" i="22"/>
  <c r="L108" i="22"/>
  <c r="L85" i="22"/>
  <c r="L93" i="22"/>
  <c r="L101" i="22"/>
  <c r="L109" i="22"/>
  <c r="L56" i="22"/>
  <c r="L64" i="22"/>
  <c r="L72" i="22"/>
  <c r="L49" i="22"/>
  <c r="L57" i="22"/>
  <c r="L73" i="22"/>
  <c r="L50" i="22"/>
  <c r="L58" i="22"/>
  <c r="L51" i="22"/>
  <c r="L59" i="22"/>
  <c r="L67" i="22"/>
  <c r="L75" i="22"/>
  <c r="L60" i="22"/>
  <c r="L68" i="22"/>
  <c r="L53" i="22"/>
  <c r="L61" i="22"/>
  <c r="L46" i="22"/>
  <c r="L54" i="22"/>
  <c r="L47" i="22"/>
  <c r="L55" i="22"/>
  <c r="L63" i="22"/>
  <c r="L71" i="22"/>
  <c r="L10" i="22"/>
  <c r="L18" i="22"/>
  <c r="L34" i="22"/>
  <c r="L11" i="22"/>
  <c r="L12" i="22"/>
  <c r="L20" i="22"/>
  <c r="L28" i="22"/>
  <c r="L13" i="22"/>
  <c r="L21" i="22"/>
  <c r="L29" i="22"/>
  <c r="L37" i="22"/>
  <c r="L30" i="22"/>
  <c r="L38" i="22"/>
  <c r="L23" i="22"/>
  <c r="L31" i="22"/>
  <c r="L24" i="22"/>
  <c r="L9" i="22"/>
  <c r="L17" i="22"/>
  <c r="L25" i="22"/>
  <c r="L33" i="22"/>
  <c r="L131" i="21"/>
  <c r="L144" i="21"/>
  <c r="L145" i="21"/>
  <c r="L151" i="21"/>
  <c r="L133" i="21"/>
  <c r="L139" i="21"/>
  <c r="L121" i="21"/>
  <c r="L127" i="21"/>
  <c r="L128" i="21"/>
  <c r="L141" i="21"/>
  <c r="L147" i="21"/>
  <c r="L135" i="21"/>
  <c r="L148" i="21"/>
  <c r="L123" i="21"/>
  <c r="L136" i="21"/>
  <c r="L124" i="21"/>
  <c r="L143" i="21"/>
  <c r="L101" i="21"/>
  <c r="L114" i="21"/>
  <c r="L83" i="21"/>
  <c r="L89" i="21"/>
  <c r="L102" i="21"/>
  <c r="L90" i="21"/>
  <c r="L103" i="21"/>
  <c r="L109" i="21"/>
  <c r="L91" i="21"/>
  <c r="L97" i="21"/>
  <c r="L85" i="21"/>
  <c r="L98" i="21"/>
  <c r="L86" i="21"/>
  <c r="L99" i="21"/>
  <c r="L105" i="21"/>
  <c r="L93" i="21"/>
  <c r="L106" i="21"/>
  <c r="L94" i="21"/>
  <c r="L113" i="21"/>
  <c r="L47" i="21"/>
  <c r="L55" i="21"/>
  <c r="L63" i="21"/>
  <c r="L71" i="21"/>
  <c r="L56" i="21"/>
  <c r="L49" i="21"/>
  <c r="L73" i="21"/>
  <c r="L50" i="21"/>
  <c r="L58" i="21"/>
  <c r="L66" i="21"/>
  <c r="L51" i="21"/>
  <c r="L59" i="21"/>
  <c r="L67" i="21"/>
  <c r="L52" i="21"/>
  <c r="L68" i="21"/>
  <c r="L75" i="21"/>
  <c r="L45" i="21"/>
  <c r="L61" i="21"/>
  <c r="L69" i="21"/>
  <c r="L76" i="21"/>
  <c r="L46" i="21"/>
  <c r="L62" i="21"/>
  <c r="L70" i="21"/>
  <c r="L9" i="21"/>
  <c r="L17" i="21"/>
  <c r="L25" i="21"/>
  <c r="L33" i="21"/>
  <c r="L10" i="21"/>
  <c r="L26" i="21"/>
  <c r="L34" i="21"/>
  <c r="L19" i="21"/>
  <c r="L27" i="21"/>
  <c r="L35" i="21"/>
  <c r="L20" i="21"/>
  <c r="L28" i="21"/>
  <c r="L13" i="21"/>
  <c r="L21" i="21"/>
  <c r="L29" i="21"/>
  <c r="L37" i="21"/>
  <c r="L14" i="21"/>
  <c r="L30" i="21"/>
  <c r="L7" i="21"/>
  <c r="L15" i="21"/>
  <c r="L23" i="21"/>
  <c r="L8" i="21"/>
  <c r="L16" i="21"/>
  <c r="L32" i="21"/>
  <c r="L152" i="20"/>
  <c r="L132" i="20"/>
  <c r="L148" i="20"/>
  <c r="L133" i="20"/>
  <c r="L123" i="20"/>
  <c r="L145" i="20"/>
  <c r="L140" i="20"/>
  <c r="L95" i="20"/>
  <c r="L101" i="20"/>
  <c r="L83" i="20"/>
  <c r="L89" i="20"/>
  <c r="L102" i="20"/>
  <c r="L90" i="20"/>
  <c r="L103" i="20"/>
  <c r="L109" i="20"/>
  <c r="L97" i="20"/>
  <c r="L110" i="20"/>
  <c r="L85" i="20"/>
  <c r="L111" i="20"/>
  <c r="L86" i="20"/>
  <c r="L105" i="20"/>
  <c r="L93" i="20"/>
  <c r="L113" i="20"/>
  <c r="L60" i="20"/>
  <c r="L53" i="20"/>
  <c r="L46" i="20"/>
  <c r="L47" i="20"/>
  <c r="L55" i="20"/>
  <c r="L63" i="20"/>
  <c r="L71" i="20"/>
  <c r="L56" i="20"/>
  <c r="L64" i="20"/>
  <c r="L49" i="20"/>
  <c r="L65" i="20"/>
  <c r="L73" i="20"/>
  <c r="L50" i="20"/>
  <c r="L51" i="20"/>
  <c r="L59" i="20"/>
  <c r="L67" i="20"/>
  <c r="L75" i="20"/>
  <c r="L30" i="20"/>
  <c r="L23" i="20"/>
  <c r="L16" i="20"/>
  <c r="L9" i="20"/>
  <c r="L17" i="20"/>
  <c r="L25" i="20"/>
  <c r="L33" i="20"/>
  <c r="L26" i="20"/>
  <c r="L34" i="20"/>
  <c r="L19" i="20"/>
  <c r="L27" i="20"/>
  <c r="L12" i="20"/>
  <c r="L20" i="20"/>
  <c r="L13" i="20"/>
  <c r="L21" i="20"/>
  <c r="L29" i="20"/>
  <c r="L37" i="20"/>
  <c r="L122" i="19"/>
  <c r="L141" i="19"/>
  <c r="L129" i="19"/>
  <c r="L148" i="19"/>
  <c r="L130" i="19"/>
  <c r="L136" i="19"/>
  <c r="L149" i="19"/>
  <c r="L137" i="19"/>
  <c r="L125" i="19"/>
  <c r="L138" i="19"/>
  <c r="L145" i="19"/>
  <c r="L133" i="19"/>
  <c r="L152" i="19"/>
  <c r="L121" i="19"/>
  <c r="L84" i="19"/>
  <c r="L92" i="19"/>
  <c r="L100" i="19"/>
  <c r="L108" i="19"/>
  <c r="L85" i="19"/>
  <c r="L93" i="19"/>
  <c r="L101" i="19"/>
  <c r="L109" i="19"/>
  <c r="L110" i="19"/>
  <c r="L87" i="19"/>
  <c r="L95" i="19"/>
  <c r="L103" i="19"/>
  <c r="L104" i="19"/>
  <c r="L89" i="19"/>
  <c r="L97" i="19"/>
  <c r="L105" i="19"/>
  <c r="L113" i="19"/>
  <c r="L90" i="19"/>
  <c r="L106" i="19"/>
  <c r="L114" i="19"/>
  <c r="L83" i="19"/>
  <c r="L91" i="19"/>
  <c r="L99" i="19"/>
  <c r="L107" i="19"/>
  <c r="L46" i="19"/>
  <c r="L54" i="19"/>
  <c r="L62" i="19"/>
  <c r="L70" i="19"/>
  <c r="L47" i="19"/>
  <c r="L55" i="19"/>
  <c r="L63" i="19"/>
  <c r="L71" i="19"/>
  <c r="L56" i="19"/>
  <c r="L72" i="19"/>
  <c r="L49" i="19"/>
  <c r="L57" i="19"/>
  <c r="L65" i="19"/>
  <c r="L73" i="19"/>
  <c r="L51" i="19"/>
  <c r="L59" i="19"/>
  <c r="L67" i="19"/>
  <c r="L75" i="19"/>
  <c r="L52" i="19"/>
  <c r="L60" i="19"/>
  <c r="L68" i="19"/>
  <c r="L76" i="19"/>
  <c r="L45" i="19"/>
  <c r="L53" i="19"/>
  <c r="L69" i="19"/>
  <c r="L8" i="19"/>
  <c r="L16" i="19"/>
  <c r="L24" i="19"/>
  <c r="L32" i="19"/>
  <c r="L9" i="19"/>
  <c r="L17" i="19"/>
  <c r="L25" i="19"/>
  <c r="L33" i="19"/>
  <c r="L18" i="19"/>
  <c r="L11" i="19"/>
  <c r="L19" i="19"/>
  <c r="L27" i="19"/>
  <c r="L35" i="19"/>
  <c r="L13" i="19"/>
  <c r="L21" i="19"/>
  <c r="L29" i="19"/>
  <c r="L37" i="19"/>
  <c r="L14" i="19"/>
  <c r="L30" i="19"/>
  <c r="L38" i="19"/>
  <c r="L7" i="19"/>
  <c r="L15" i="19"/>
  <c r="L23" i="19"/>
  <c r="L31" i="19"/>
  <c r="L130" i="18"/>
  <c r="L123" i="18"/>
  <c r="L131" i="18"/>
  <c r="L139" i="18"/>
  <c r="L147" i="18"/>
  <c r="L124" i="18"/>
  <c r="L148" i="18"/>
  <c r="L125" i="18"/>
  <c r="L141" i="18"/>
  <c r="L149" i="18"/>
  <c r="L126" i="18"/>
  <c r="L150" i="18"/>
  <c r="L135" i="18"/>
  <c r="L136" i="18"/>
  <c r="L144" i="18"/>
  <c r="L121" i="18"/>
  <c r="L129" i="18"/>
  <c r="L92" i="18"/>
  <c r="L85" i="18"/>
  <c r="L93" i="18"/>
  <c r="L101" i="18"/>
  <c r="L109" i="18"/>
  <c r="L86" i="18"/>
  <c r="L102" i="18"/>
  <c r="L110" i="18"/>
  <c r="L95" i="18"/>
  <c r="L103" i="18"/>
  <c r="L88" i="18"/>
  <c r="L96" i="18"/>
  <c r="L104" i="18"/>
  <c r="L112" i="18"/>
  <c r="L97" i="18"/>
  <c r="L113" i="18"/>
  <c r="L98" i="18"/>
  <c r="L114" i="18"/>
  <c r="L83" i="18"/>
  <c r="L107" i="18"/>
  <c r="L54" i="18"/>
  <c r="L70" i="18"/>
  <c r="L47" i="18"/>
  <c r="L55" i="18"/>
  <c r="L63" i="18"/>
  <c r="L71" i="18"/>
  <c r="L56" i="18"/>
  <c r="L72" i="18"/>
  <c r="L49" i="18"/>
  <c r="L57" i="18"/>
  <c r="L65" i="18"/>
  <c r="L50" i="18"/>
  <c r="L66" i="18"/>
  <c r="L51" i="18"/>
  <c r="L52" i="18"/>
  <c r="L60" i="18"/>
  <c r="L68" i="18"/>
  <c r="L45" i="18"/>
  <c r="L53" i="18"/>
  <c r="L61" i="18"/>
  <c r="L69" i="18"/>
  <c r="L8" i="18"/>
  <c r="L9" i="18"/>
  <c r="L17" i="18"/>
  <c r="L25" i="18"/>
  <c r="L33" i="18"/>
  <c r="L26" i="18"/>
  <c r="L19" i="18"/>
  <c r="L27" i="18"/>
  <c r="L35" i="18"/>
  <c r="L12" i="18"/>
  <c r="L20" i="18"/>
  <c r="L28" i="18"/>
  <c r="L13" i="18"/>
  <c r="L37" i="18"/>
  <c r="L14" i="18"/>
  <c r="L22" i="18"/>
  <c r="L38" i="18"/>
  <c r="L7" i="18"/>
  <c r="L23" i="18"/>
  <c r="L122" i="17"/>
  <c r="L130" i="17"/>
  <c r="L138" i="17"/>
  <c r="L146" i="17"/>
  <c r="L123" i="17"/>
  <c r="L131" i="17"/>
  <c r="L139" i="17"/>
  <c r="L147" i="17"/>
  <c r="L124" i="17"/>
  <c r="L132" i="17"/>
  <c r="L140" i="17"/>
  <c r="L148" i="17"/>
  <c r="L125" i="17"/>
  <c r="L133" i="17"/>
  <c r="L141" i="17"/>
  <c r="L149" i="17"/>
  <c r="L126" i="17"/>
  <c r="L134" i="17"/>
  <c r="L142" i="17"/>
  <c r="L150" i="17"/>
  <c r="L127" i="17"/>
  <c r="L135" i="17"/>
  <c r="L143" i="17"/>
  <c r="L151" i="17"/>
  <c r="L128" i="17"/>
  <c r="L136" i="17"/>
  <c r="L144" i="17"/>
  <c r="L152" i="17"/>
  <c r="L121" i="17"/>
  <c r="L129" i="17"/>
  <c r="L137" i="17"/>
  <c r="L145" i="17"/>
  <c r="L84" i="17"/>
  <c r="L92" i="17"/>
  <c r="L100" i="17"/>
  <c r="L108" i="17"/>
  <c r="L85" i="17"/>
  <c r="L93" i="17"/>
  <c r="L101" i="17"/>
  <c r="L109" i="17"/>
  <c r="L86" i="17"/>
  <c r="L94" i="17"/>
  <c r="L102" i="17"/>
  <c r="L110" i="17"/>
  <c r="L87" i="17"/>
  <c r="L95" i="17"/>
  <c r="L103" i="17"/>
  <c r="L111" i="17"/>
  <c r="L88" i="17"/>
  <c r="L96" i="17"/>
  <c r="L104" i="17"/>
  <c r="L112" i="17"/>
  <c r="L89" i="17"/>
  <c r="L97" i="17"/>
  <c r="L105" i="17"/>
  <c r="L113" i="17"/>
  <c r="L90" i="17"/>
  <c r="L98" i="17"/>
  <c r="L106" i="17"/>
  <c r="L114" i="17"/>
  <c r="L83" i="17"/>
  <c r="L91" i="17"/>
  <c r="L99" i="17"/>
  <c r="L107" i="17"/>
  <c r="L46" i="17"/>
  <c r="L54" i="17"/>
  <c r="L62" i="17"/>
  <c r="L70" i="17"/>
  <c r="L47" i="17"/>
  <c r="L55" i="17"/>
  <c r="L63" i="17"/>
  <c r="L71" i="17"/>
  <c r="L51" i="17"/>
  <c r="L59" i="17"/>
  <c r="L67" i="17"/>
  <c r="L75" i="17"/>
  <c r="L52" i="17"/>
  <c r="L60" i="17"/>
  <c r="L68" i="17"/>
  <c r="L76" i="17"/>
  <c r="L45" i="17"/>
  <c r="L53" i="17"/>
  <c r="L61" i="17"/>
  <c r="L69" i="17"/>
  <c r="L8" i="17"/>
  <c r="L16" i="17"/>
  <c r="L24" i="17"/>
  <c r="L32" i="17"/>
  <c r="L9" i="17"/>
  <c r="L17" i="17"/>
  <c r="L25" i="17"/>
  <c r="L33" i="17"/>
  <c r="L13" i="17"/>
  <c r="L21" i="17"/>
  <c r="L29" i="17"/>
  <c r="L37" i="17"/>
  <c r="L14" i="17"/>
  <c r="L22" i="17"/>
  <c r="L30" i="17"/>
  <c r="L38" i="17"/>
  <c r="L7" i="17"/>
  <c r="L15" i="17"/>
  <c r="L23" i="17"/>
  <c r="L31" i="17"/>
  <c r="L123" i="16"/>
  <c r="L131" i="16"/>
  <c r="L139" i="16"/>
  <c r="L147" i="16"/>
  <c r="L125" i="16"/>
  <c r="L133" i="16"/>
  <c r="L141" i="16"/>
  <c r="L149" i="16"/>
  <c r="L126" i="16"/>
  <c r="L134" i="16"/>
  <c r="L142" i="16"/>
  <c r="L150" i="16"/>
  <c r="L127" i="16"/>
  <c r="L135" i="16"/>
  <c r="L143" i="16"/>
  <c r="L151" i="16"/>
  <c r="L128" i="16"/>
  <c r="L136" i="16"/>
  <c r="L144" i="16"/>
  <c r="L152" i="16"/>
  <c r="L121" i="16"/>
  <c r="L129" i="16"/>
  <c r="L137" i="16"/>
  <c r="L84" i="16"/>
  <c r="L92" i="16"/>
  <c r="L100" i="16"/>
  <c r="L108" i="16"/>
  <c r="L85" i="16"/>
  <c r="L93" i="16"/>
  <c r="L101" i="16"/>
  <c r="L109" i="16"/>
  <c r="L86" i="16"/>
  <c r="L94" i="16"/>
  <c r="L102" i="16"/>
  <c r="L87" i="16"/>
  <c r="L95" i="16"/>
  <c r="L103" i="16"/>
  <c r="L111" i="16"/>
  <c r="L96" i="16"/>
  <c r="L112" i="16"/>
  <c r="L89" i="16"/>
  <c r="L97" i="16"/>
  <c r="L105" i="16"/>
  <c r="L113" i="16"/>
  <c r="L98" i="16"/>
  <c r="L114" i="16"/>
  <c r="L83" i="16"/>
  <c r="L91" i="16"/>
  <c r="L99" i="16"/>
  <c r="L46" i="16"/>
  <c r="L54" i="16"/>
  <c r="L62" i="16"/>
  <c r="L70" i="16"/>
  <c r="L47" i="16"/>
  <c r="L55" i="16"/>
  <c r="L63" i="16"/>
  <c r="L71" i="16"/>
  <c r="L56" i="16"/>
  <c r="L64" i="16"/>
  <c r="L72" i="16"/>
  <c r="L49" i="16"/>
  <c r="L57" i="16"/>
  <c r="L65" i="16"/>
  <c r="L73" i="16"/>
  <c r="L50" i="16"/>
  <c r="L66" i="16"/>
  <c r="L74" i="16"/>
  <c r="L51" i="16"/>
  <c r="L67" i="16"/>
  <c r="L52" i="16"/>
  <c r="L68" i="16"/>
  <c r="L53" i="16"/>
  <c r="L61" i="16"/>
  <c r="L69" i="16"/>
  <c r="L8" i="16"/>
  <c r="L16" i="16"/>
  <c r="L24" i="16"/>
  <c r="L32" i="16"/>
  <c r="L9" i="16"/>
  <c r="L17" i="16"/>
  <c r="L25" i="16"/>
  <c r="L33" i="16"/>
  <c r="L10" i="16"/>
  <c r="L26" i="16"/>
  <c r="L34" i="16"/>
  <c r="L11" i="16"/>
  <c r="L19" i="16"/>
  <c r="L27" i="16"/>
  <c r="L35" i="16"/>
  <c r="L12" i="16"/>
  <c r="L20" i="16"/>
  <c r="L36" i="16"/>
  <c r="L21" i="16"/>
  <c r="L29" i="16"/>
  <c r="L22" i="16"/>
  <c r="L23" i="16"/>
  <c r="L31" i="16"/>
  <c r="L122" i="15"/>
  <c r="L138" i="15"/>
  <c r="L146" i="15"/>
  <c r="L123" i="15"/>
  <c r="L131" i="15"/>
  <c r="L139" i="15"/>
  <c r="L147" i="15"/>
  <c r="L124" i="15"/>
  <c r="L140" i="15"/>
  <c r="L133" i="15"/>
  <c r="L141" i="15"/>
  <c r="L126" i="15"/>
  <c r="L150" i="15"/>
  <c r="L135" i="15"/>
  <c r="L151" i="15"/>
  <c r="L136" i="15"/>
  <c r="L121" i="15"/>
  <c r="L137" i="15"/>
  <c r="L145" i="15"/>
  <c r="L84" i="15"/>
  <c r="L92" i="15"/>
  <c r="L100" i="15"/>
  <c r="L85" i="15"/>
  <c r="L93" i="15"/>
  <c r="L101" i="15"/>
  <c r="L109" i="15"/>
  <c r="L86" i="15"/>
  <c r="L102" i="15"/>
  <c r="L95" i="15"/>
  <c r="L104" i="15"/>
  <c r="L89" i="15"/>
  <c r="L97" i="15"/>
  <c r="L113" i="15"/>
  <c r="L98" i="15"/>
  <c r="L114" i="15"/>
  <c r="L83" i="15"/>
  <c r="L99" i="15"/>
  <c r="L46" i="15"/>
  <c r="L54" i="15"/>
  <c r="L62" i="15"/>
  <c r="L47" i="15"/>
  <c r="L55" i="15"/>
  <c r="L63" i="15"/>
  <c r="L71" i="15"/>
  <c r="L56" i="15"/>
  <c r="L64" i="15"/>
  <c r="L49" i="15"/>
  <c r="L57" i="15"/>
  <c r="L65" i="15"/>
  <c r="L73" i="15"/>
  <c r="L66" i="15"/>
  <c r="L51" i="15"/>
  <c r="L67" i="15"/>
  <c r="L52" i="15"/>
  <c r="L60" i="15"/>
  <c r="L68" i="15"/>
  <c r="L76" i="15"/>
  <c r="L16" i="15"/>
  <c r="L32" i="15"/>
  <c r="L17" i="15"/>
  <c r="L25" i="15"/>
  <c r="L33" i="15"/>
  <c r="L18" i="15"/>
  <c r="L11" i="15"/>
  <c r="L19" i="15"/>
  <c r="L35" i="15"/>
  <c r="L20" i="15"/>
  <c r="L29" i="15"/>
  <c r="L14" i="15"/>
  <c r="L30" i="15"/>
  <c r="L38" i="15"/>
  <c r="L15" i="15"/>
  <c r="L23" i="15"/>
  <c r="L122" i="14"/>
  <c r="L146" i="14"/>
  <c r="L123" i="14"/>
  <c r="L131" i="14"/>
  <c r="L139" i="14"/>
  <c r="L147" i="14"/>
  <c r="L124" i="14"/>
  <c r="L141" i="14"/>
  <c r="L126" i="14"/>
  <c r="L127" i="14"/>
  <c r="L143" i="14"/>
  <c r="L136" i="14"/>
  <c r="L144" i="14"/>
  <c r="L152" i="14"/>
  <c r="L137" i="14"/>
  <c r="L84" i="14"/>
  <c r="L92" i="14"/>
  <c r="L108" i="14"/>
  <c r="L85" i="14"/>
  <c r="L93" i="14"/>
  <c r="L101" i="14"/>
  <c r="L109" i="14"/>
  <c r="L86" i="14"/>
  <c r="L102" i="14"/>
  <c r="L87" i="14"/>
  <c r="L95" i="14"/>
  <c r="L103" i="14"/>
  <c r="L111" i="14"/>
  <c r="L96" i="14"/>
  <c r="L90" i="14"/>
  <c r="L98" i="14"/>
  <c r="L114" i="14"/>
  <c r="L83" i="14"/>
  <c r="L91" i="14"/>
  <c r="L99" i="14"/>
  <c r="L46" i="14"/>
  <c r="L62" i="14"/>
  <c r="L70" i="14"/>
  <c r="L47" i="14"/>
  <c r="L55" i="14"/>
  <c r="L63" i="14"/>
  <c r="L71" i="14"/>
  <c r="L56" i="14"/>
  <c r="L72" i="14"/>
  <c r="L49" i="14"/>
  <c r="L57" i="14"/>
  <c r="L65" i="14"/>
  <c r="L73" i="14"/>
  <c r="L50" i="14"/>
  <c r="L66" i="14"/>
  <c r="L74" i="14"/>
  <c r="L59" i="14"/>
  <c r="L67" i="14"/>
  <c r="L52" i="14"/>
  <c r="L60" i="14"/>
  <c r="L68" i="14"/>
  <c r="L45" i="14"/>
  <c r="L61" i="14"/>
  <c r="L8" i="14"/>
  <c r="L16" i="14"/>
  <c r="L32" i="14"/>
  <c r="L9" i="14"/>
  <c r="L17" i="14"/>
  <c r="L25" i="14"/>
  <c r="L33" i="14"/>
  <c r="L10" i="14"/>
  <c r="L26" i="14"/>
  <c r="L11" i="14"/>
  <c r="L19" i="14"/>
  <c r="L27" i="14"/>
  <c r="L35" i="14"/>
  <c r="L20" i="14"/>
  <c r="L13" i="14"/>
  <c r="L29" i="14"/>
  <c r="L22" i="14"/>
  <c r="L38" i="14"/>
  <c r="L15" i="14"/>
  <c r="L31" i="14"/>
  <c r="L123" i="13"/>
  <c r="L136" i="13"/>
  <c r="L124" i="13"/>
  <c r="L137" i="13"/>
  <c r="L143" i="13"/>
  <c r="L131" i="13"/>
  <c r="L132" i="13"/>
  <c r="L145" i="13"/>
  <c r="L151" i="13"/>
  <c r="L139" i="13"/>
  <c r="L152" i="13"/>
  <c r="L121" i="13"/>
  <c r="L127" i="13"/>
  <c r="L140" i="13"/>
  <c r="L128" i="13"/>
  <c r="L141" i="13"/>
  <c r="L147" i="13"/>
  <c r="L129" i="13"/>
  <c r="L135" i="13"/>
  <c r="L93" i="13"/>
  <c r="L106" i="13"/>
  <c r="L94" i="13"/>
  <c r="L107" i="13"/>
  <c r="L113" i="13"/>
  <c r="L101" i="13"/>
  <c r="L114" i="13"/>
  <c r="L83" i="13"/>
  <c r="L89" i="13"/>
  <c r="L102" i="13"/>
  <c r="L90" i="13"/>
  <c r="L109" i="13"/>
  <c r="L91" i="13"/>
  <c r="L97" i="13"/>
  <c r="L85" i="13"/>
  <c r="L98" i="13"/>
  <c r="L86" i="13"/>
  <c r="L99" i="13"/>
  <c r="L105" i="13"/>
  <c r="L63" i="13"/>
  <c r="L76" i="13"/>
  <c r="L45" i="13"/>
  <c r="L51" i="13"/>
  <c r="L64" i="13"/>
  <c r="L52" i="13"/>
  <c r="L71" i="13"/>
  <c r="L53" i="13"/>
  <c r="L59" i="13"/>
  <c r="L72" i="13"/>
  <c r="L47" i="13"/>
  <c r="L60" i="13"/>
  <c r="L73" i="13"/>
  <c r="L48" i="13"/>
  <c r="L61" i="13"/>
  <c r="L67" i="13"/>
  <c r="L49" i="13"/>
  <c r="L55" i="13"/>
  <c r="L68" i="13"/>
  <c r="L56" i="13"/>
  <c r="L69" i="13"/>
  <c r="L75" i="13"/>
  <c r="L7" i="13"/>
  <c r="L15" i="13"/>
  <c r="L23" i="13"/>
  <c r="L31" i="13"/>
  <c r="L8" i="13"/>
  <c r="L16" i="13"/>
  <c r="L24" i="13"/>
  <c r="L32" i="13"/>
  <c r="L9" i="13"/>
  <c r="L17" i="13"/>
  <c r="L25" i="13"/>
  <c r="L33" i="13"/>
  <c r="L10" i="13"/>
  <c r="L18" i="13"/>
  <c r="L26" i="13"/>
  <c r="L34" i="13"/>
  <c r="L11" i="13"/>
  <c r="L19" i="13"/>
  <c r="L27" i="13"/>
  <c r="L35" i="13"/>
  <c r="L13" i="13"/>
  <c r="L21" i="13"/>
  <c r="L29" i="13"/>
  <c r="L37" i="13"/>
  <c r="L14" i="13"/>
  <c r="L22" i="13"/>
  <c r="L30" i="13"/>
  <c r="L38" i="13"/>
  <c r="L121" i="12"/>
  <c r="L129" i="12"/>
  <c r="L145" i="12"/>
  <c r="L130" i="12"/>
  <c r="L138" i="12"/>
  <c r="L123" i="12"/>
  <c r="L131" i="12"/>
  <c r="L139" i="12"/>
  <c r="L147" i="12"/>
  <c r="L132" i="12"/>
  <c r="L140" i="12"/>
  <c r="L125" i="12"/>
  <c r="L141" i="12"/>
  <c r="L149" i="12"/>
  <c r="L134" i="12"/>
  <c r="L136" i="12"/>
  <c r="L144" i="12"/>
  <c r="L83" i="12"/>
  <c r="L91" i="12"/>
  <c r="L107" i="12"/>
  <c r="L108" i="12"/>
  <c r="L85" i="12"/>
  <c r="L93" i="12"/>
  <c r="L101" i="12"/>
  <c r="L109" i="12"/>
  <c r="L86" i="12"/>
  <c r="L94" i="12"/>
  <c r="L102" i="12"/>
  <c r="L87" i="12"/>
  <c r="L103" i="12"/>
  <c r="L88" i="12"/>
  <c r="L96" i="12"/>
  <c r="L104" i="12"/>
  <c r="L89" i="12"/>
  <c r="L97" i="12"/>
  <c r="L105" i="12"/>
  <c r="L90" i="12"/>
  <c r="L114" i="12"/>
  <c r="L45" i="12"/>
  <c r="L53" i="12"/>
  <c r="L61" i="12"/>
  <c r="L46" i="12"/>
  <c r="L54" i="12"/>
  <c r="L62" i="12"/>
  <c r="L47" i="12"/>
  <c r="L55" i="12"/>
  <c r="L63" i="12"/>
  <c r="L71" i="12"/>
  <c r="L49" i="12"/>
  <c r="L57" i="12"/>
  <c r="L65" i="12"/>
  <c r="L73" i="12"/>
  <c r="L50" i="12"/>
  <c r="L58" i="12"/>
  <c r="L74" i="12"/>
  <c r="L51" i="12"/>
  <c r="L59" i="12"/>
  <c r="L67" i="12"/>
  <c r="L75" i="12"/>
  <c r="L52" i="12"/>
  <c r="L60" i="12"/>
  <c r="L68" i="12"/>
  <c r="L15" i="12"/>
  <c r="L31" i="12"/>
  <c r="L16" i="12"/>
  <c r="L32" i="12"/>
  <c r="L9" i="12"/>
  <c r="L17" i="12"/>
  <c r="L25" i="12"/>
  <c r="L33" i="12"/>
  <c r="L10" i="12"/>
  <c r="L26" i="12"/>
  <c r="L11" i="12"/>
  <c r="L27" i="12"/>
  <c r="L12" i="12"/>
  <c r="L20" i="12"/>
  <c r="L28" i="12"/>
  <c r="L13" i="12"/>
  <c r="L29" i="12"/>
  <c r="L14" i="12"/>
  <c r="L30" i="12"/>
  <c r="H7" i="22"/>
  <c r="L7" i="22" s="1"/>
  <c r="H14" i="22"/>
  <c r="L14" i="22" s="1"/>
  <c r="H32" i="22"/>
  <c r="L32" i="22" s="1"/>
  <c r="H62" i="22"/>
  <c r="L62" i="22" s="1"/>
  <c r="H69" i="22"/>
  <c r="L69" i="22" s="1"/>
  <c r="H76" i="22"/>
  <c r="L76" i="22" s="1"/>
  <c r="H92" i="22"/>
  <c r="L92" i="22" s="1"/>
  <c r="H99" i="22"/>
  <c r="L99" i="22" s="1"/>
  <c r="H106" i="22"/>
  <c r="L106" i="22" s="1"/>
  <c r="H122" i="22"/>
  <c r="L122" i="22" s="1"/>
  <c r="H129" i="22"/>
  <c r="L129" i="22" s="1"/>
  <c r="H136" i="22"/>
  <c r="L136" i="22" s="1"/>
  <c r="H36" i="22"/>
  <c r="L36" i="22" s="1"/>
  <c r="H48" i="22"/>
  <c r="L48" i="22" s="1"/>
  <c r="H66" i="22"/>
  <c r="L66" i="22" s="1"/>
  <c r="H96" i="22"/>
  <c r="L96" i="22" s="1"/>
  <c r="H126" i="22"/>
  <c r="L126" i="22" s="1"/>
  <c r="H8" i="22"/>
  <c r="L8" i="22" s="1"/>
  <c r="H15" i="22"/>
  <c r="L15" i="22" s="1"/>
  <c r="H22" i="22"/>
  <c r="L22" i="22" s="1"/>
  <c r="H45" i="22"/>
  <c r="L45" i="22" s="1"/>
  <c r="H52" i="22"/>
  <c r="L52" i="22" s="1"/>
  <c r="H70" i="22"/>
  <c r="L70" i="22" s="1"/>
  <c r="H100" i="22"/>
  <c r="L100" i="22" s="1"/>
  <c r="H107" i="22"/>
  <c r="L107" i="22" s="1"/>
  <c r="H114" i="22"/>
  <c r="L114" i="22" s="1"/>
  <c r="H130" i="22"/>
  <c r="L130" i="22" s="1"/>
  <c r="H137" i="22"/>
  <c r="L137" i="22" s="1"/>
  <c r="H144" i="22"/>
  <c r="L144" i="22" s="1"/>
  <c r="H19" i="22"/>
  <c r="L19" i="22" s="1"/>
  <c r="H26" i="22"/>
  <c r="L26" i="22" s="1"/>
  <c r="H74" i="22"/>
  <c r="L74" i="22" s="1"/>
  <c r="H104" i="22"/>
  <c r="L104" i="22" s="1"/>
  <c r="H134" i="22"/>
  <c r="L134" i="22" s="1"/>
  <c r="H16" i="22"/>
  <c r="L16" i="22" s="1"/>
  <c r="H138" i="22"/>
  <c r="L138" i="22" s="1"/>
  <c r="H145" i="22"/>
  <c r="L145" i="22" s="1"/>
  <c r="H152" i="22"/>
  <c r="L152" i="22" s="1"/>
  <c r="H27" i="22"/>
  <c r="L27" i="22" s="1"/>
  <c r="H112" i="22"/>
  <c r="L112" i="22" s="1"/>
  <c r="H35" i="22"/>
  <c r="L35" i="22" s="1"/>
  <c r="H65" i="22"/>
  <c r="L65" i="22" s="1"/>
  <c r="H95" i="22"/>
  <c r="L95" i="22" s="1"/>
  <c r="H125" i="22"/>
  <c r="L125" i="22" s="1"/>
  <c r="H24" i="21"/>
  <c r="L24" i="21" s="1"/>
  <c r="H31" i="21"/>
  <c r="L31" i="21" s="1"/>
  <c r="H38" i="21"/>
  <c r="L38" i="21" s="1"/>
  <c r="H53" i="21"/>
  <c r="L53" i="21" s="1"/>
  <c r="H60" i="21"/>
  <c r="L60" i="21" s="1"/>
  <c r="H95" i="21"/>
  <c r="L95" i="21" s="1"/>
  <c r="H112" i="21"/>
  <c r="L112" i="21" s="1"/>
  <c r="H137" i="21"/>
  <c r="L137" i="21" s="1"/>
  <c r="H140" i="21"/>
  <c r="L140" i="21" s="1"/>
  <c r="H57" i="21"/>
  <c r="L57" i="21" s="1"/>
  <c r="H74" i="21"/>
  <c r="L74" i="21" s="1"/>
  <c r="H54" i="21"/>
  <c r="L54" i="21" s="1"/>
  <c r="H64" i="21"/>
  <c r="L64" i="21" s="1"/>
  <c r="H96" i="21"/>
  <c r="L96" i="21" s="1"/>
  <c r="H11" i="21"/>
  <c r="L11" i="21" s="1"/>
  <c r="H18" i="21"/>
  <c r="L18" i="21" s="1"/>
  <c r="H36" i="21"/>
  <c r="L36" i="21" s="1"/>
  <c r="H22" i="21"/>
  <c r="L22" i="21" s="1"/>
  <c r="H65" i="21"/>
  <c r="L65" i="21" s="1"/>
  <c r="H107" i="21"/>
  <c r="L107" i="21" s="1"/>
  <c r="H110" i="21"/>
  <c r="L110" i="21" s="1"/>
  <c r="H125" i="21"/>
  <c r="L125" i="21" s="1"/>
  <c r="H142" i="21"/>
  <c r="L142" i="21" s="1"/>
  <c r="H152" i="21"/>
  <c r="L152" i="21" s="1"/>
  <c r="H12" i="21"/>
  <c r="L12" i="21" s="1"/>
  <c r="H48" i="21"/>
  <c r="L48" i="21" s="1"/>
  <c r="H72" i="21"/>
  <c r="L72" i="21" s="1"/>
  <c r="H87" i="21"/>
  <c r="L87" i="21" s="1"/>
  <c r="H104" i="21"/>
  <c r="L104" i="21" s="1"/>
  <c r="H129" i="21"/>
  <c r="L129" i="21" s="1"/>
  <c r="H132" i="21"/>
  <c r="L132" i="21" s="1"/>
  <c r="H149" i="21"/>
  <c r="L149" i="21" s="1"/>
  <c r="H111" i="21"/>
  <c r="L111" i="21" s="1"/>
  <c r="H24" i="20"/>
  <c r="L24" i="20" s="1"/>
  <c r="H31" i="20"/>
  <c r="L31" i="20" s="1"/>
  <c r="H38" i="20"/>
  <c r="L38" i="20" s="1"/>
  <c r="H54" i="20"/>
  <c r="L54" i="20" s="1"/>
  <c r="H61" i="20"/>
  <c r="L61" i="20" s="1"/>
  <c r="H68" i="20"/>
  <c r="L68" i="20" s="1"/>
  <c r="H84" i="20"/>
  <c r="L84" i="20" s="1"/>
  <c r="H91" i="20"/>
  <c r="L91" i="20" s="1"/>
  <c r="H98" i="20"/>
  <c r="L98" i="20" s="1"/>
  <c r="H121" i="20"/>
  <c r="L121" i="20" s="1"/>
  <c r="H128" i="20"/>
  <c r="L128" i="20" s="1"/>
  <c r="H146" i="20"/>
  <c r="L146" i="20" s="1"/>
  <c r="H10" i="20"/>
  <c r="L10" i="20" s="1"/>
  <c r="H28" i="20"/>
  <c r="L28" i="20" s="1"/>
  <c r="H35" i="20"/>
  <c r="L35" i="20" s="1"/>
  <c r="H58" i="20"/>
  <c r="L58" i="20" s="1"/>
  <c r="H72" i="20"/>
  <c r="L72" i="20" s="1"/>
  <c r="H88" i="20"/>
  <c r="L88" i="20" s="1"/>
  <c r="H150" i="20"/>
  <c r="L150" i="20" s="1"/>
  <c r="H7" i="20"/>
  <c r="L7" i="20" s="1"/>
  <c r="H14" i="20"/>
  <c r="L14" i="20" s="1"/>
  <c r="H32" i="20"/>
  <c r="L32" i="20" s="1"/>
  <c r="H62" i="20"/>
  <c r="L62" i="20" s="1"/>
  <c r="H69" i="20"/>
  <c r="L69" i="20" s="1"/>
  <c r="H76" i="20"/>
  <c r="L76" i="20" s="1"/>
  <c r="H92" i="20"/>
  <c r="L92" i="20" s="1"/>
  <c r="H99" i="20"/>
  <c r="L99" i="20" s="1"/>
  <c r="H106" i="20"/>
  <c r="L106" i="20" s="1"/>
  <c r="H122" i="20"/>
  <c r="L122" i="20" s="1"/>
  <c r="H129" i="20"/>
  <c r="L129" i="20" s="1"/>
  <c r="H136" i="20"/>
  <c r="L136" i="20" s="1"/>
  <c r="H11" i="20"/>
  <c r="L11" i="20" s="1"/>
  <c r="H18" i="20"/>
  <c r="L18" i="20" s="1"/>
  <c r="H36" i="20"/>
  <c r="L36" i="20" s="1"/>
  <c r="H48" i="20"/>
  <c r="L48" i="20" s="1"/>
  <c r="H66" i="20"/>
  <c r="L66" i="20" s="1"/>
  <c r="H96" i="20"/>
  <c r="L96" i="20" s="1"/>
  <c r="H126" i="20"/>
  <c r="L126" i="20" s="1"/>
  <c r="H8" i="20"/>
  <c r="L8" i="20" s="1"/>
  <c r="H15" i="20"/>
  <c r="L15" i="20" s="1"/>
  <c r="H22" i="20"/>
  <c r="L22" i="20" s="1"/>
  <c r="H45" i="20"/>
  <c r="L45" i="20" s="1"/>
  <c r="H52" i="20"/>
  <c r="L52" i="20" s="1"/>
  <c r="H70" i="20"/>
  <c r="L70" i="20" s="1"/>
  <c r="H100" i="20"/>
  <c r="L100" i="20" s="1"/>
  <c r="H107" i="20"/>
  <c r="L107" i="20" s="1"/>
  <c r="H114" i="20"/>
  <c r="L114" i="20" s="1"/>
  <c r="H130" i="20"/>
  <c r="L130" i="20" s="1"/>
  <c r="H137" i="20"/>
  <c r="L137" i="20" s="1"/>
  <c r="H144" i="20"/>
  <c r="L144" i="20" s="1"/>
  <c r="H74" i="20"/>
  <c r="L74" i="20" s="1"/>
  <c r="H104" i="20"/>
  <c r="L104" i="20" s="1"/>
  <c r="H134" i="20"/>
  <c r="L134" i="20" s="1"/>
  <c r="H57" i="20"/>
  <c r="L57" i="20" s="1"/>
  <c r="H87" i="20"/>
  <c r="L87" i="20" s="1"/>
  <c r="H94" i="20"/>
  <c r="L94" i="20" s="1"/>
  <c r="H124" i="20"/>
  <c r="L124" i="20" s="1"/>
  <c r="H149" i="20"/>
  <c r="L149" i="20" s="1"/>
  <c r="H20" i="19"/>
  <c r="L20" i="19" s="1"/>
  <c r="H34" i="19"/>
  <c r="L34" i="19" s="1"/>
  <c r="H50" i="19"/>
  <c r="L50" i="19" s="1"/>
  <c r="H64" i="19"/>
  <c r="L64" i="19" s="1"/>
  <c r="H94" i="19"/>
  <c r="L94" i="19" s="1"/>
  <c r="H112" i="19"/>
  <c r="L112" i="19" s="1"/>
  <c r="H124" i="19"/>
  <c r="L124" i="19" s="1"/>
  <c r="H142" i="19"/>
  <c r="L142" i="19" s="1"/>
  <c r="H61" i="19"/>
  <c r="L61" i="19" s="1"/>
  <c r="H98" i="19"/>
  <c r="L98" i="19" s="1"/>
  <c r="H128" i="19"/>
  <c r="L128" i="19" s="1"/>
  <c r="H146" i="19"/>
  <c r="L146" i="19" s="1"/>
  <c r="H10" i="19"/>
  <c r="L10" i="19" s="1"/>
  <c r="H28" i="19"/>
  <c r="L28" i="19" s="1"/>
  <c r="H58" i="19"/>
  <c r="L58" i="19" s="1"/>
  <c r="H88" i="19"/>
  <c r="L88" i="19" s="1"/>
  <c r="H102" i="19"/>
  <c r="L102" i="19" s="1"/>
  <c r="H132" i="19"/>
  <c r="L132" i="19" s="1"/>
  <c r="H150" i="19"/>
  <c r="L150" i="19" s="1"/>
  <c r="H36" i="19"/>
  <c r="L36" i="19" s="1"/>
  <c r="H48" i="19"/>
  <c r="L48" i="19" s="1"/>
  <c r="H66" i="19"/>
  <c r="L66" i="19" s="1"/>
  <c r="H96" i="19"/>
  <c r="L96" i="19" s="1"/>
  <c r="H126" i="19"/>
  <c r="L126" i="19" s="1"/>
  <c r="H140" i="19"/>
  <c r="L140" i="19" s="1"/>
  <c r="H22" i="19"/>
  <c r="L22" i="19" s="1"/>
  <c r="H111" i="19"/>
  <c r="L111" i="19" s="1"/>
  <c r="H144" i="19"/>
  <c r="L144" i="19" s="1"/>
  <c r="H12" i="19"/>
  <c r="L12" i="19" s="1"/>
  <c r="H26" i="19"/>
  <c r="L26" i="19" s="1"/>
  <c r="H74" i="19"/>
  <c r="L74" i="19" s="1"/>
  <c r="H86" i="19"/>
  <c r="L86" i="19" s="1"/>
  <c r="H134" i="19"/>
  <c r="L134" i="19" s="1"/>
  <c r="H11" i="18"/>
  <c r="L11" i="18" s="1"/>
  <c r="H15" i="18"/>
  <c r="L15" i="18" s="1"/>
  <c r="H30" i="18"/>
  <c r="L30" i="18" s="1"/>
  <c r="H34" i="18"/>
  <c r="L34" i="18" s="1"/>
  <c r="H58" i="18"/>
  <c r="L58" i="18" s="1"/>
  <c r="H62" i="18"/>
  <c r="L62" i="18" s="1"/>
  <c r="H73" i="18"/>
  <c r="L73" i="18" s="1"/>
  <c r="H90" i="18"/>
  <c r="L90" i="18" s="1"/>
  <c r="H94" i="18"/>
  <c r="L94" i="18" s="1"/>
  <c r="H105" i="18"/>
  <c r="L105" i="18" s="1"/>
  <c r="H122" i="18"/>
  <c r="L122" i="18" s="1"/>
  <c r="H133" i="18"/>
  <c r="L133" i="18" s="1"/>
  <c r="H137" i="18"/>
  <c r="L137" i="18" s="1"/>
  <c r="H152" i="18"/>
  <c r="L152" i="18" s="1"/>
  <c r="H106" i="18"/>
  <c r="L106" i="18" s="1"/>
  <c r="H145" i="18"/>
  <c r="L145" i="18" s="1"/>
  <c r="H16" i="18"/>
  <c r="L16" i="18" s="1"/>
  <c r="H31" i="18"/>
  <c r="L31" i="18" s="1"/>
  <c r="H48" i="18"/>
  <c r="L48" i="18" s="1"/>
  <c r="H59" i="18"/>
  <c r="L59" i="18" s="1"/>
  <c r="H74" i="18"/>
  <c r="L74" i="18" s="1"/>
  <c r="H87" i="18"/>
  <c r="L87" i="18" s="1"/>
  <c r="H91" i="18"/>
  <c r="L91" i="18" s="1"/>
  <c r="H134" i="18"/>
  <c r="L134" i="18" s="1"/>
  <c r="H138" i="18"/>
  <c r="L138" i="18" s="1"/>
  <c r="H24" i="18"/>
  <c r="L24" i="18" s="1"/>
  <c r="H67" i="18"/>
  <c r="L67" i="18" s="1"/>
  <c r="H84" i="18"/>
  <c r="L84" i="18" s="1"/>
  <c r="H99" i="18"/>
  <c r="L99" i="18" s="1"/>
  <c r="H127" i="18"/>
  <c r="L127" i="18" s="1"/>
  <c r="H142" i="18"/>
  <c r="L142" i="18" s="1"/>
  <c r="H146" i="18"/>
  <c r="L146" i="18" s="1"/>
  <c r="H32" i="18"/>
  <c r="L32" i="18" s="1"/>
  <c r="H64" i="18"/>
  <c r="L64" i="18" s="1"/>
  <c r="H75" i="18"/>
  <c r="L75" i="18" s="1"/>
  <c r="H10" i="18"/>
  <c r="L10" i="18" s="1"/>
  <c r="H21" i="18"/>
  <c r="L21" i="18" s="1"/>
  <c r="H36" i="18"/>
  <c r="L36" i="18" s="1"/>
  <c r="H100" i="18"/>
  <c r="L100" i="18" s="1"/>
  <c r="H111" i="18"/>
  <c r="L111" i="18" s="1"/>
  <c r="H128" i="18"/>
  <c r="L128" i="18" s="1"/>
  <c r="H132" i="18"/>
  <c r="L132" i="18" s="1"/>
  <c r="H143" i="18"/>
  <c r="L143" i="18" s="1"/>
  <c r="H18" i="18"/>
  <c r="L18" i="18" s="1"/>
  <c r="H29" i="18"/>
  <c r="L29" i="18" s="1"/>
  <c r="H46" i="18"/>
  <c r="L46" i="18" s="1"/>
  <c r="H76" i="18"/>
  <c r="L76" i="18" s="1"/>
  <c r="H89" i="18"/>
  <c r="L89" i="18" s="1"/>
  <c r="H108" i="18"/>
  <c r="L108" i="18" s="1"/>
  <c r="H140" i="18"/>
  <c r="L140" i="18" s="1"/>
  <c r="H151" i="18"/>
  <c r="L151" i="18" s="1"/>
  <c r="H11" i="17"/>
  <c r="L11" i="17" s="1"/>
  <c r="H18" i="17"/>
  <c r="L18" i="17" s="1"/>
  <c r="H36" i="17"/>
  <c r="L36" i="17" s="1"/>
  <c r="H48" i="17"/>
  <c r="L48" i="17" s="1"/>
  <c r="H66" i="17"/>
  <c r="L66" i="17" s="1"/>
  <c r="H73" i="17"/>
  <c r="L73" i="17" s="1"/>
  <c r="H12" i="17"/>
  <c r="L12" i="17" s="1"/>
  <c r="H19" i="17"/>
  <c r="L19" i="17" s="1"/>
  <c r="H26" i="17"/>
  <c r="L26" i="17" s="1"/>
  <c r="H49" i="17"/>
  <c r="L49" i="17" s="1"/>
  <c r="H56" i="17"/>
  <c r="L56" i="17" s="1"/>
  <c r="H74" i="17"/>
  <c r="L74" i="17" s="1"/>
  <c r="H20" i="17"/>
  <c r="L20" i="17" s="1"/>
  <c r="H27" i="17"/>
  <c r="L27" i="17" s="1"/>
  <c r="H34" i="17"/>
  <c r="L34" i="17" s="1"/>
  <c r="H50" i="17"/>
  <c r="L50" i="17" s="1"/>
  <c r="H57" i="17"/>
  <c r="L57" i="17" s="1"/>
  <c r="H64" i="17"/>
  <c r="L64" i="17" s="1"/>
  <c r="H10" i="17"/>
  <c r="L10" i="17" s="1"/>
  <c r="H28" i="17"/>
  <c r="L28" i="17" s="1"/>
  <c r="H35" i="17"/>
  <c r="L35" i="17" s="1"/>
  <c r="H58" i="17"/>
  <c r="L58" i="17" s="1"/>
  <c r="H65" i="17"/>
  <c r="L65" i="17" s="1"/>
  <c r="H72" i="17"/>
  <c r="L72" i="17" s="1"/>
  <c r="H13" i="16"/>
  <c r="L13" i="16" s="1"/>
  <c r="H30" i="16"/>
  <c r="L30" i="16" s="1"/>
  <c r="H45" i="16"/>
  <c r="L45" i="16" s="1"/>
  <c r="H48" i="16"/>
  <c r="L48" i="16" s="1"/>
  <c r="H58" i="16"/>
  <c r="L58" i="16" s="1"/>
  <c r="H75" i="16"/>
  <c r="L75" i="16" s="1"/>
  <c r="H90" i="16"/>
  <c r="L90" i="16" s="1"/>
  <c r="H107" i="16"/>
  <c r="L107" i="16" s="1"/>
  <c r="H110" i="16"/>
  <c r="L110" i="16" s="1"/>
  <c r="H130" i="16"/>
  <c r="L130" i="16" s="1"/>
  <c r="H140" i="16"/>
  <c r="L140" i="16" s="1"/>
  <c r="H37" i="16"/>
  <c r="L37" i="16" s="1"/>
  <c r="H7" i="16"/>
  <c r="L7" i="16" s="1"/>
  <c r="H14" i="16"/>
  <c r="L14" i="16" s="1"/>
  <c r="H59" i="16"/>
  <c r="L59" i="16" s="1"/>
  <c r="H76" i="16"/>
  <c r="L76" i="16" s="1"/>
  <c r="H104" i="16"/>
  <c r="L104" i="16" s="1"/>
  <c r="H138" i="16"/>
  <c r="L138" i="16" s="1"/>
  <c r="H148" i="16"/>
  <c r="L148" i="16" s="1"/>
  <c r="H38" i="16"/>
  <c r="L38" i="16" s="1"/>
  <c r="H145" i="16"/>
  <c r="L145" i="16" s="1"/>
  <c r="H15" i="16"/>
  <c r="L15" i="16" s="1"/>
  <c r="H18" i="16"/>
  <c r="L18" i="16" s="1"/>
  <c r="H28" i="16"/>
  <c r="L28" i="16" s="1"/>
  <c r="H60" i="16"/>
  <c r="L60" i="16" s="1"/>
  <c r="H88" i="16"/>
  <c r="L88" i="16" s="1"/>
  <c r="H124" i="16"/>
  <c r="L124" i="16" s="1"/>
  <c r="H146" i="16"/>
  <c r="L146" i="16" s="1"/>
  <c r="H106" i="16"/>
  <c r="L106" i="16" s="1"/>
  <c r="H122" i="16"/>
  <c r="L122" i="16" s="1"/>
  <c r="H132" i="16"/>
  <c r="L132" i="16" s="1"/>
  <c r="H12" i="15"/>
  <c r="L12" i="15" s="1"/>
  <c r="H24" i="15"/>
  <c r="L24" i="15" s="1"/>
  <c r="H27" i="15"/>
  <c r="L27" i="15" s="1"/>
  <c r="H31" i="15"/>
  <c r="L31" i="15" s="1"/>
  <c r="H48" i="15"/>
  <c r="L48" i="15" s="1"/>
  <c r="H59" i="15"/>
  <c r="L59" i="15" s="1"/>
  <c r="H74" i="15"/>
  <c r="L74" i="15" s="1"/>
  <c r="H87" i="15"/>
  <c r="L87" i="15" s="1"/>
  <c r="H91" i="15"/>
  <c r="L91" i="15" s="1"/>
  <c r="H106" i="15"/>
  <c r="L106" i="15" s="1"/>
  <c r="H110" i="15"/>
  <c r="L110" i="15" s="1"/>
  <c r="H134" i="15"/>
  <c r="L134" i="15" s="1"/>
  <c r="H149" i="15"/>
  <c r="L149" i="15" s="1"/>
  <c r="H127" i="15"/>
  <c r="L127" i="15" s="1"/>
  <c r="H142" i="15"/>
  <c r="L142" i="15" s="1"/>
  <c r="H13" i="15"/>
  <c r="L13" i="15" s="1"/>
  <c r="H28" i="15"/>
  <c r="L28" i="15" s="1"/>
  <c r="H45" i="15"/>
  <c r="L45" i="15" s="1"/>
  <c r="H75" i="15"/>
  <c r="L75" i="15" s="1"/>
  <c r="H88" i="15"/>
  <c r="L88" i="15" s="1"/>
  <c r="H103" i="15"/>
  <c r="L103" i="15" s="1"/>
  <c r="H107" i="15"/>
  <c r="L107" i="15" s="1"/>
  <c r="H10" i="15"/>
  <c r="L10" i="15" s="1"/>
  <c r="H21" i="15"/>
  <c r="L21" i="15" s="1"/>
  <c r="H36" i="15"/>
  <c r="L36" i="15" s="1"/>
  <c r="H53" i="15"/>
  <c r="L53" i="15" s="1"/>
  <c r="H72" i="15"/>
  <c r="L72" i="15" s="1"/>
  <c r="H96" i="15"/>
  <c r="L96" i="15" s="1"/>
  <c r="H108" i="15"/>
  <c r="L108" i="15" s="1"/>
  <c r="H111" i="15"/>
  <c r="L111" i="15" s="1"/>
  <c r="H128" i="15"/>
  <c r="L128" i="15" s="1"/>
  <c r="H132" i="15"/>
  <c r="L132" i="15" s="1"/>
  <c r="H143" i="15"/>
  <c r="L143" i="15" s="1"/>
  <c r="H61" i="15"/>
  <c r="L61" i="15" s="1"/>
  <c r="H7" i="15"/>
  <c r="L7" i="15" s="1"/>
  <c r="H22" i="15"/>
  <c r="L22" i="15" s="1"/>
  <c r="H26" i="15"/>
  <c r="L26" i="15" s="1"/>
  <c r="H37" i="15"/>
  <c r="L37" i="15" s="1"/>
  <c r="H50" i="15"/>
  <c r="L50" i="15" s="1"/>
  <c r="H69" i="15"/>
  <c r="L69" i="15" s="1"/>
  <c r="H112" i="15"/>
  <c r="L112" i="15" s="1"/>
  <c r="H125" i="15"/>
  <c r="L125" i="15" s="1"/>
  <c r="H129" i="15"/>
  <c r="L129" i="15" s="1"/>
  <c r="H144" i="15"/>
  <c r="L144" i="15" s="1"/>
  <c r="H148" i="15"/>
  <c r="L148" i="15" s="1"/>
  <c r="H8" i="15"/>
  <c r="L8" i="15" s="1"/>
  <c r="H34" i="15"/>
  <c r="L34" i="15" s="1"/>
  <c r="H58" i="15"/>
  <c r="L58" i="15" s="1"/>
  <c r="H70" i="15"/>
  <c r="L70" i="15" s="1"/>
  <c r="H90" i="15"/>
  <c r="L90" i="15" s="1"/>
  <c r="H94" i="15"/>
  <c r="L94" i="15" s="1"/>
  <c r="H105" i="15"/>
  <c r="L105" i="15" s="1"/>
  <c r="H130" i="15"/>
  <c r="L130" i="15" s="1"/>
  <c r="H152" i="15"/>
  <c r="L152" i="15" s="1"/>
  <c r="H28" i="13"/>
  <c r="L28" i="13" s="1"/>
  <c r="H65" i="13"/>
  <c r="L65" i="13" s="1"/>
  <c r="H88" i="13"/>
  <c r="L88" i="13" s="1"/>
  <c r="H95" i="13"/>
  <c r="L95" i="13" s="1"/>
  <c r="H125" i="13"/>
  <c r="L125" i="13" s="1"/>
  <c r="H150" i="13"/>
  <c r="L150" i="13" s="1"/>
  <c r="H110" i="13"/>
  <c r="L110" i="13" s="1"/>
  <c r="H122" i="13"/>
  <c r="L122" i="13" s="1"/>
  <c r="H36" i="13"/>
  <c r="L36" i="13" s="1"/>
  <c r="H103" i="13"/>
  <c r="L103" i="13" s="1"/>
  <c r="H133" i="13"/>
  <c r="L133" i="13" s="1"/>
  <c r="H130" i="13"/>
  <c r="L130" i="13" s="1"/>
  <c r="H144" i="13"/>
  <c r="L144" i="13" s="1"/>
  <c r="H148" i="13"/>
  <c r="L148" i="13" s="1"/>
  <c r="H12" i="13"/>
  <c r="L12" i="13" s="1"/>
  <c r="H74" i="13"/>
  <c r="L74" i="13" s="1"/>
  <c r="H111" i="13"/>
  <c r="L111" i="13" s="1"/>
  <c r="H20" i="13"/>
  <c r="L20" i="13" s="1"/>
  <c r="H50" i="13"/>
  <c r="L50" i="13" s="1"/>
  <c r="H57" i="13"/>
  <c r="L57" i="13" s="1"/>
  <c r="H87" i="13"/>
  <c r="L87" i="13" s="1"/>
  <c r="H112" i="13"/>
  <c r="L112" i="13" s="1"/>
  <c r="H142" i="13"/>
  <c r="L142" i="13" s="1"/>
  <c r="H149" i="13"/>
  <c r="L149" i="13" s="1"/>
  <c r="H146" i="13"/>
  <c r="L146" i="13" s="1"/>
  <c r="H7" i="12"/>
  <c r="L7" i="12" s="1"/>
  <c r="H18" i="12"/>
  <c r="L18" i="12" s="1"/>
  <c r="H22" i="12"/>
  <c r="L22" i="12" s="1"/>
  <c r="H37" i="12"/>
  <c r="L37" i="12" s="1"/>
  <c r="H64" i="12"/>
  <c r="L64" i="12" s="1"/>
  <c r="H84" i="12"/>
  <c r="L84" i="12" s="1"/>
  <c r="H95" i="12"/>
  <c r="L95" i="12" s="1"/>
  <c r="H99" i="12"/>
  <c r="L99" i="12" s="1"/>
  <c r="H110" i="12"/>
  <c r="L110" i="12" s="1"/>
  <c r="H127" i="12"/>
  <c r="L127" i="12" s="1"/>
  <c r="H142" i="12"/>
  <c r="L142" i="12" s="1"/>
  <c r="H146" i="12"/>
  <c r="L146" i="12" s="1"/>
  <c r="H92" i="12"/>
  <c r="L92" i="12" s="1"/>
  <c r="H135" i="12"/>
  <c r="L135" i="12" s="1"/>
  <c r="H150" i="12"/>
  <c r="L150" i="12" s="1"/>
  <c r="H8" i="12"/>
  <c r="L8" i="12" s="1"/>
  <c r="H19" i="12"/>
  <c r="L19" i="12" s="1"/>
  <c r="H23" i="12"/>
  <c r="L23" i="12" s="1"/>
  <c r="H34" i="12"/>
  <c r="L34" i="12" s="1"/>
  <c r="H38" i="12"/>
  <c r="L38" i="12" s="1"/>
  <c r="H72" i="12"/>
  <c r="L72" i="12" s="1"/>
  <c r="H100" i="12"/>
  <c r="L100" i="12" s="1"/>
  <c r="H111" i="12"/>
  <c r="L111" i="12" s="1"/>
  <c r="H124" i="12"/>
  <c r="L124" i="12" s="1"/>
  <c r="H128" i="12"/>
  <c r="L128" i="12" s="1"/>
  <c r="H143" i="12"/>
  <c r="L143" i="12" s="1"/>
  <c r="H69" i="12"/>
  <c r="L69" i="12" s="1"/>
  <c r="H76" i="12"/>
  <c r="L76" i="12" s="1"/>
  <c r="H151" i="12"/>
  <c r="L151" i="12" s="1"/>
  <c r="H24" i="12"/>
  <c r="L24" i="12" s="1"/>
  <c r="H35" i="12"/>
  <c r="L35" i="12" s="1"/>
  <c r="H48" i="12"/>
  <c r="L48" i="12" s="1"/>
  <c r="H112" i="12"/>
  <c r="L112" i="12" s="1"/>
  <c r="H66" i="12"/>
  <c r="L66" i="12" s="1"/>
  <c r="H70" i="12"/>
  <c r="L70" i="12" s="1"/>
  <c r="H98" i="12"/>
  <c r="L98" i="12" s="1"/>
  <c r="H122" i="12"/>
  <c r="L122" i="12" s="1"/>
  <c r="H133" i="12"/>
  <c r="L133" i="12" s="1"/>
  <c r="H137" i="12"/>
  <c r="L137" i="12" s="1"/>
  <c r="H148" i="12"/>
  <c r="L148" i="12" s="1"/>
  <c r="H152" i="12"/>
  <c r="L152" i="12" s="1"/>
  <c r="H21" i="12"/>
  <c r="L21" i="12" s="1"/>
  <c r="H36" i="12"/>
  <c r="L36" i="12" s="1"/>
  <c r="H56" i="12"/>
  <c r="L56" i="12" s="1"/>
  <c r="H106" i="12"/>
  <c r="L106" i="12" s="1"/>
  <c r="H113" i="12"/>
  <c r="L113" i="12" s="1"/>
  <c r="H126" i="12"/>
  <c r="L126" i="12" s="1"/>
  <c r="H49" i="10"/>
  <c r="L49" i="10" s="1"/>
  <c r="H88" i="10"/>
  <c r="L88" i="10" s="1"/>
  <c r="H102" i="10"/>
  <c r="L102" i="10" s="1"/>
  <c r="H122" i="10"/>
  <c r="L122" i="10" s="1"/>
  <c r="H140" i="10"/>
  <c r="L140" i="10" s="1"/>
  <c r="H150" i="10"/>
  <c r="L150" i="10" s="1"/>
  <c r="H130" i="10"/>
  <c r="L130" i="10" s="1"/>
  <c r="H61" i="10"/>
  <c r="L61" i="10" s="1"/>
  <c r="H104" i="10"/>
  <c r="L104" i="10" s="1"/>
  <c r="H138" i="10"/>
  <c r="L138" i="10" s="1"/>
  <c r="H62" i="10"/>
  <c r="L62" i="10" s="1"/>
  <c r="H65" i="10"/>
  <c r="L65" i="10" s="1"/>
  <c r="H94" i="10"/>
  <c r="L94" i="10" s="1"/>
  <c r="H112" i="10"/>
  <c r="L112" i="10" s="1"/>
  <c r="H146" i="10"/>
  <c r="L146" i="10" s="1"/>
  <c r="H52" i="10"/>
  <c r="L52" i="10" s="1"/>
  <c r="H7" i="14"/>
  <c r="L7" i="14" s="1"/>
  <c r="H14" i="14"/>
  <c r="L14" i="14" s="1"/>
  <c r="H21" i="14"/>
  <c r="L21" i="14" s="1"/>
  <c r="H28" i="14"/>
  <c r="L28" i="14" s="1"/>
  <c r="H51" i="14"/>
  <c r="L51" i="14" s="1"/>
  <c r="H58" i="14"/>
  <c r="L58" i="14" s="1"/>
  <c r="H69" i="14"/>
  <c r="L69" i="14" s="1"/>
  <c r="H76" i="14"/>
  <c r="L76" i="14" s="1"/>
  <c r="H89" i="14"/>
  <c r="L89" i="14" s="1"/>
  <c r="H104" i="14"/>
  <c r="L104" i="14" s="1"/>
  <c r="H121" i="14"/>
  <c r="L121" i="14" s="1"/>
  <c r="H132" i="14"/>
  <c r="L132" i="14" s="1"/>
  <c r="H151" i="14"/>
  <c r="L151" i="14" s="1"/>
  <c r="H18" i="14"/>
  <c r="L18" i="14" s="1"/>
  <c r="H48" i="14"/>
  <c r="L48" i="14" s="1"/>
  <c r="H97" i="14"/>
  <c r="L97" i="14" s="1"/>
  <c r="H112" i="14"/>
  <c r="L112" i="14" s="1"/>
  <c r="H125" i="14"/>
  <c r="L125" i="14" s="1"/>
  <c r="H129" i="14"/>
  <c r="L129" i="14" s="1"/>
  <c r="H140" i="14"/>
  <c r="L140" i="14" s="1"/>
  <c r="H36" i="14"/>
  <c r="L36" i="14" s="1"/>
  <c r="H105" i="14"/>
  <c r="L105" i="14" s="1"/>
  <c r="H130" i="14"/>
  <c r="L130" i="14" s="1"/>
  <c r="H133" i="14"/>
  <c r="L133" i="14" s="1"/>
  <c r="H145" i="14"/>
  <c r="L145" i="14" s="1"/>
  <c r="H148" i="14"/>
  <c r="L148" i="14" s="1"/>
  <c r="H94" i="14"/>
  <c r="L94" i="14" s="1"/>
  <c r="H106" i="14"/>
  <c r="L106" i="14" s="1"/>
  <c r="H113" i="14"/>
  <c r="L113" i="14" s="1"/>
  <c r="H138" i="14"/>
  <c r="L138" i="14" s="1"/>
  <c r="H12" i="14"/>
  <c r="L12" i="14" s="1"/>
  <c r="H23" i="14"/>
  <c r="L23" i="14" s="1"/>
  <c r="H30" i="14"/>
  <c r="L30" i="14" s="1"/>
  <c r="H37" i="14"/>
  <c r="L37" i="14" s="1"/>
  <c r="H53" i="14"/>
  <c r="L53" i="14" s="1"/>
  <c r="H134" i="14"/>
  <c r="L134" i="14" s="1"/>
  <c r="H149" i="14"/>
  <c r="L149" i="14" s="1"/>
  <c r="H24" i="14"/>
  <c r="L24" i="14" s="1"/>
  <c r="H34" i="14"/>
  <c r="L34" i="14" s="1"/>
  <c r="H54" i="14"/>
  <c r="L54" i="14" s="1"/>
  <c r="H64" i="14"/>
  <c r="L64" i="14" s="1"/>
  <c r="H110" i="14"/>
  <c r="L110" i="14" s="1"/>
  <c r="H142" i="14"/>
  <c r="L142" i="14" s="1"/>
  <c r="H75" i="14"/>
  <c r="L75" i="14" s="1"/>
  <c r="H88" i="14"/>
  <c r="L88" i="14" s="1"/>
  <c r="H100" i="14"/>
  <c r="L100" i="14" s="1"/>
  <c r="H107" i="14"/>
  <c r="L107" i="14" s="1"/>
  <c r="H128" i="14"/>
  <c r="L128" i="14" s="1"/>
  <c r="H135" i="14"/>
  <c r="L135" i="14" s="1"/>
  <c r="H150" i="14"/>
  <c r="L150" i="14" s="1"/>
  <c r="H8" i="10"/>
  <c r="L8" i="10" s="1"/>
  <c r="H9" i="10"/>
  <c r="L9" i="10" s="1"/>
  <c r="F161" i="10" s="1"/>
  <c r="H11" i="10"/>
  <c r="L11" i="10" s="1"/>
  <c r="H12" i="10"/>
  <c r="L12" i="10" s="1"/>
  <c r="H13" i="10"/>
  <c r="L13" i="10" s="1"/>
  <c r="F165" i="10" s="1"/>
  <c r="H15" i="10"/>
  <c r="L15" i="10" s="1"/>
  <c r="H16" i="10"/>
  <c r="L16" i="10" s="1"/>
  <c r="F168" i="10" s="1"/>
  <c r="H17" i="10"/>
  <c r="L17" i="10" s="1"/>
  <c r="F169" i="10" s="1"/>
  <c r="H19" i="10"/>
  <c r="L19" i="10" s="1"/>
  <c r="H20" i="10"/>
  <c r="L20" i="10" s="1"/>
  <c r="H21" i="10"/>
  <c r="L21" i="10" s="1"/>
  <c r="H23" i="10"/>
  <c r="L23" i="10" s="1"/>
  <c r="H24" i="10"/>
  <c r="L24" i="10" s="1"/>
  <c r="H25" i="10"/>
  <c r="L25" i="10" s="1"/>
  <c r="F177" i="10" s="1"/>
  <c r="H27" i="10"/>
  <c r="L27" i="10" s="1"/>
  <c r="H28" i="10"/>
  <c r="L28" i="10" s="1"/>
  <c r="H29" i="10"/>
  <c r="L29" i="10" s="1"/>
  <c r="H31" i="10"/>
  <c r="L31" i="10" s="1"/>
  <c r="F183" i="10" s="1"/>
  <c r="H32" i="10"/>
  <c r="L32" i="10" s="1"/>
  <c r="F184" i="10" s="1"/>
  <c r="H33" i="10"/>
  <c r="L33" i="10" s="1"/>
  <c r="H35" i="10"/>
  <c r="L35" i="10" s="1"/>
  <c r="F187" i="10" s="1"/>
  <c r="H36" i="10"/>
  <c r="L36" i="10" s="1"/>
  <c r="H37" i="10"/>
  <c r="L37" i="10" s="1"/>
  <c r="E161" i="15" l="1"/>
  <c r="F161" i="15"/>
  <c r="F178" i="22"/>
  <c r="E178" i="22"/>
  <c r="F160" i="22"/>
  <c r="E160" i="22"/>
  <c r="F183" i="22"/>
  <c r="E183" i="22"/>
  <c r="F165" i="22"/>
  <c r="E165" i="22"/>
  <c r="F170" i="22"/>
  <c r="E170" i="22"/>
  <c r="F171" i="22"/>
  <c r="E171" i="22"/>
  <c r="F175" i="22"/>
  <c r="E175" i="22"/>
  <c r="F180" i="22"/>
  <c r="E180" i="22"/>
  <c r="F162" i="22"/>
  <c r="E162" i="22"/>
  <c r="F190" i="22"/>
  <c r="E190" i="22"/>
  <c r="F172" i="22"/>
  <c r="E172" i="22"/>
  <c r="F168" i="22"/>
  <c r="E168" i="22"/>
  <c r="F184" i="22"/>
  <c r="E184" i="22"/>
  <c r="F185" i="22"/>
  <c r="E185" i="22"/>
  <c r="F182" i="22"/>
  <c r="E182" i="22"/>
  <c r="F164" i="22"/>
  <c r="E164" i="22"/>
  <c r="F187" i="22"/>
  <c r="E187" i="22"/>
  <c r="F166" i="22"/>
  <c r="E166" i="22"/>
  <c r="F177" i="22"/>
  <c r="E177" i="22"/>
  <c r="F159" i="22"/>
  <c r="E159" i="22"/>
  <c r="F169" i="22"/>
  <c r="E169" i="22"/>
  <c r="F189" i="22"/>
  <c r="E189" i="22"/>
  <c r="F163" i="22"/>
  <c r="E163" i="22"/>
  <c r="F174" i="22"/>
  <c r="E174" i="22"/>
  <c r="F188" i="22"/>
  <c r="E188" i="22"/>
  <c r="F161" i="22"/>
  <c r="E161" i="22"/>
  <c r="F181" i="22"/>
  <c r="E181" i="22"/>
  <c r="F179" i="22"/>
  <c r="E179" i="22"/>
  <c r="F167" i="22"/>
  <c r="E167" i="22"/>
  <c r="F176" i="22"/>
  <c r="E176" i="22"/>
  <c r="F173" i="22"/>
  <c r="E173" i="22"/>
  <c r="F186" i="22"/>
  <c r="E186" i="22"/>
  <c r="F175" i="21"/>
  <c r="E175" i="21"/>
  <c r="F181" i="21"/>
  <c r="E181" i="21"/>
  <c r="F186" i="21"/>
  <c r="E186" i="21"/>
  <c r="F167" i="21"/>
  <c r="E167" i="21"/>
  <c r="F173" i="21"/>
  <c r="E173" i="21"/>
  <c r="F178" i="21"/>
  <c r="E178" i="21"/>
  <c r="F190" i="21"/>
  <c r="E190" i="21"/>
  <c r="F159" i="21"/>
  <c r="E159" i="21"/>
  <c r="F165" i="21"/>
  <c r="E165" i="21"/>
  <c r="F162" i="21"/>
  <c r="E162" i="21"/>
  <c r="F183" i="21"/>
  <c r="E183" i="21"/>
  <c r="F180" i="21"/>
  <c r="E180" i="21"/>
  <c r="F164" i="21"/>
  <c r="E164" i="21"/>
  <c r="F174" i="21"/>
  <c r="E174" i="21"/>
  <c r="F176" i="21"/>
  <c r="E176" i="21"/>
  <c r="F184" i="21"/>
  <c r="E184" i="21"/>
  <c r="F182" i="21"/>
  <c r="E182" i="21"/>
  <c r="F172" i="21"/>
  <c r="E172" i="21"/>
  <c r="F185" i="21"/>
  <c r="E185" i="21"/>
  <c r="F188" i="21"/>
  <c r="E188" i="21"/>
  <c r="F168" i="21"/>
  <c r="E168" i="21"/>
  <c r="F166" i="21"/>
  <c r="E166" i="21"/>
  <c r="F187" i="21"/>
  <c r="E187" i="21"/>
  <c r="F177" i="21"/>
  <c r="E177" i="21"/>
  <c r="F170" i="21"/>
  <c r="E170" i="21"/>
  <c r="F160" i="21"/>
  <c r="E160" i="21"/>
  <c r="F179" i="21"/>
  <c r="E179" i="21"/>
  <c r="F169" i="21"/>
  <c r="E169" i="21"/>
  <c r="F163" i="21"/>
  <c r="E163" i="21"/>
  <c r="F189" i="21"/>
  <c r="E189" i="21"/>
  <c r="F171" i="21"/>
  <c r="E171" i="21"/>
  <c r="F161" i="21"/>
  <c r="E161" i="21"/>
  <c r="F190" i="20"/>
  <c r="E190" i="20"/>
  <c r="F165" i="20"/>
  <c r="E165" i="20"/>
  <c r="F174" i="20"/>
  <c r="E174" i="20"/>
  <c r="F188" i="20"/>
  <c r="E188" i="20"/>
  <c r="F166" i="20"/>
  <c r="E166" i="20"/>
  <c r="F183" i="20"/>
  <c r="E183" i="20"/>
  <c r="F167" i="20"/>
  <c r="E167" i="20"/>
  <c r="F170" i="20"/>
  <c r="E170" i="20"/>
  <c r="F159" i="20"/>
  <c r="E159" i="20"/>
  <c r="F180" i="20"/>
  <c r="E180" i="20"/>
  <c r="F176" i="20"/>
  <c r="E176" i="20"/>
  <c r="F172" i="20"/>
  <c r="E172" i="20"/>
  <c r="F177" i="20"/>
  <c r="E177" i="20"/>
  <c r="F160" i="20"/>
  <c r="E160" i="20"/>
  <c r="F163" i="20"/>
  <c r="E163" i="20"/>
  <c r="F162" i="20"/>
  <c r="E162" i="20"/>
  <c r="F164" i="20"/>
  <c r="E164" i="20"/>
  <c r="F169" i="20"/>
  <c r="E169" i="20"/>
  <c r="F179" i="20"/>
  <c r="E179" i="20"/>
  <c r="F161" i="20"/>
  <c r="E161" i="20"/>
  <c r="F189" i="20"/>
  <c r="E189" i="20"/>
  <c r="F171" i="20"/>
  <c r="E171" i="20"/>
  <c r="F168" i="20"/>
  <c r="E168" i="20"/>
  <c r="F181" i="20"/>
  <c r="E181" i="20"/>
  <c r="F186" i="20"/>
  <c r="E186" i="20"/>
  <c r="F175" i="20"/>
  <c r="E175" i="20"/>
  <c r="F184" i="20"/>
  <c r="E184" i="20"/>
  <c r="F187" i="20"/>
  <c r="E187" i="20"/>
  <c r="F185" i="20"/>
  <c r="E185" i="20"/>
  <c r="F173" i="20"/>
  <c r="E173" i="20"/>
  <c r="F178" i="20"/>
  <c r="E178" i="20"/>
  <c r="F182" i="20"/>
  <c r="E182" i="20"/>
  <c r="F190" i="19"/>
  <c r="E190" i="19"/>
  <c r="F185" i="19"/>
  <c r="E185" i="19"/>
  <c r="F160" i="19"/>
  <c r="E160" i="19"/>
  <c r="F182" i="19"/>
  <c r="E182" i="19"/>
  <c r="F187" i="19"/>
  <c r="E187" i="19"/>
  <c r="F177" i="19"/>
  <c r="E177" i="19"/>
  <c r="F178" i="19"/>
  <c r="E178" i="19"/>
  <c r="F166" i="19"/>
  <c r="E166" i="19"/>
  <c r="F179" i="19"/>
  <c r="E179" i="19"/>
  <c r="F169" i="19"/>
  <c r="E169" i="19"/>
  <c r="F164" i="19"/>
  <c r="E164" i="19"/>
  <c r="F183" i="19"/>
  <c r="E183" i="19"/>
  <c r="F171" i="19"/>
  <c r="E171" i="19"/>
  <c r="F161" i="19"/>
  <c r="E161" i="19"/>
  <c r="F186" i="19"/>
  <c r="E186" i="19"/>
  <c r="F175" i="19"/>
  <c r="E175" i="19"/>
  <c r="F189" i="19"/>
  <c r="E189" i="19"/>
  <c r="F163" i="19"/>
  <c r="E163" i="19"/>
  <c r="F188" i="19"/>
  <c r="E188" i="19"/>
  <c r="F162" i="19"/>
  <c r="E162" i="19"/>
  <c r="F172" i="19"/>
  <c r="E172" i="19"/>
  <c r="F167" i="19"/>
  <c r="E167" i="19"/>
  <c r="F181" i="19"/>
  <c r="E181" i="19"/>
  <c r="F184" i="19"/>
  <c r="E184" i="19"/>
  <c r="F174" i="19"/>
  <c r="E174" i="19"/>
  <c r="F159" i="19"/>
  <c r="E159" i="19"/>
  <c r="F173" i="19"/>
  <c r="E173" i="19"/>
  <c r="F170" i="19"/>
  <c r="E170" i="19"/>
  <c r="F176" i="19"/>
  <c r="E176" i="19"/>
  <c r="F180" i="19"/>
  <c r="E180" i="19"/>
  <c r="F165" i="19"/>
  <c r="E165" i="19"/>
  <c r="F168" i="19"/>
  <c r="E168" i="19"/>
  <c r="F186" i="18"/>
  <c r="E186" i="18"/>
  <c r="F175" i="18"/>
  <c r="E175" i="18"/>
  <c r="F178" i="18"/>
  <c r="E178" i="18"/>
  <c r="F182" i="18"/>
  <c r="E182" i="18"/>
  <c r="F159" i="18"/>
  <c r="E159" i="18"/>
  <c r="F180" i="18"/>
  <c r="E180" i="18"/>
  <c r="F167" i="18"/>
  <c r="E167" i="18"/>
  <c r="F172" i="18"/>
  <c r="E172" i="18"/>
  <c r="F185" i="18"/>
  <c r="E185" i="18"/>
  <c r="F184" i="18"/>
  <c r="E184" i="18"/>
  <c r="F176" i="18"/>
  <c r="E176" i="18"/>
  <c r="F163" i="18"/>
  <c r="E163" i="18"/>
  <c r="F190" i="18"/>
  <c r="E190" i="18"/>
  <c r="F164" i="18"/>
  <c r="E164" i="18"/>
  <c r="F177" i="18"/>
  <c r="E177" i="18"/>
  <c r="F181" i="18"/>
  <c r="E181" i="18"/>
  <c r="F174" i="18"/>
  <c r="E174" i="18"/>
  <c r="F169" i="18"/>
  <c r="E169" i="18"/>
  <c r="F170" i="18"/>
  <c r="E170" i="18"/>
  <c r="F188" i="18"/>
  <c r="E188" i="18"/>
  <c r="F183" i="18"/>
  <c r="E183" i="18"/>
  <c r="F166" i="18"/>
  <c r="E166" i="18"/>
  <c r="F187" i="18"/>
  <c r="E187" i="18"/>
  <c r="F161" i="18"/>
  <c r="E161" i="18"/>
  <c r="F173" i="18"/>
  <c r="E173" i="18"/>
  <c r="F168" i="18"/>
  <c r="E168" i="18"/>
  <c r="F189" i="18"/>
  <c r="E189" i="18"/>
  <c r="F179" i="18"/>
  <c r="E179" i="18"/>
  <c r="F160" i="18"/>
  <c r="E160" i="18"/>
  <c r="F162" i="18"/>
  <c r="E162" i="18"/>
  <c r="F165" i="18"/>
  <c r="E165" i="18"/>
  <c r="F171" i="18"/>
  <c r="E171" i="18"/>
  <c r="F178" i="17"/>
  <c r="E178" i="17"/>
  <c r="F167" i="17"/>
  <c r="E167" i="17"/>
  <c r="F189" i="17"/>
  <c r="E189" i="17"/>
  <c r="F169" i="17"/>
  <c r="E169" i="17"/>
  <c r="F188" i="17"/>
  <c r="E188" i="17"/>
  <c r="F159" i="17"/>
  <c r="E159" i="17"/>
  <c r="F181" i="17"/>
  <c r="E181" i="17"/>
  <c r="F161" i="17"/>
  <c r="E161" i="17"/>
  <c r="F187" i="17"/>
  <c r="E187" i="17"/>
  <c r="F179" i="17"/>
  <c r="E179" i="17"/>
  <c r="F171" i="17"/>
  <c r="E171" i="17"/>
  <c r="F170" i="17"/>
  <c r="E170" i="17"/>
  <c r="F173" i="17"/>
  <c r="E173" i="17"/>
  <c r="F186" i="17"/>
  <c r="E186" i="17"/>
  <c r="F180" i="17"/>
  <c r="E180" i="17"/>
  <c r="F172" i="17"/>
  <c r="E172" i="17"/>
  <c r="F164" i="17"/>
  <c r="E164" i="17"/>
  <c r="F163" i="17"/>
  <c r="E163" i="17"/>
  <c r="F190" i="17"/>
  <c r="E190" i="17"/>
  <c r="F165" i="17"/>
  <c r="E165" i="17"/>
  <c r="F184" i="17"/>
  <c r="E184" i="17"/>
  <c r="F182" i="17"/>
  <c r="E182" i="17"/>
  <c r="F176" i="17"/>
  <c r="E176" i="17"/>
  <c r="F162" i="17"/>
  <c r="E162" i="17"/>
  <c r="F174" i="17"/>
  <c r="E174" i="17"/>
  <c r="F168" i="17"/>
  <c r="E168" i="17"/>
  <c r="F183" i="17"/>
  <c r="E183" i="17"/>
  <c r="F166" i="17"/>
  <c r="E166" i="17"/>
  <c r="F185" i="17"/>
  <c r="E185" i="17"/>
  <c r="F160" i="17"/>
  <c r="E160" i="17"/>
  <c r="F175" i="17"/>
  <c r="E175" i="17"/>
  <c r="F177" i="17"/>
  <c r="E177" i="17"/>
  <c r="F166" i="16"/>
  <c r="E166" i="16"/>
  <c r="F187" i="16"/>
  <c r="E187" i="16"/>
  <c r="F168" i="16"/>
  <c r="E168" i="16"/>
  <c r="F190" i="16"/>
  <c r="E190" i="16"/>
  <c r="F159" i="16"/>
  <c r="E159" i="16"/>
  <c r="F181" i="16"/>
  <c r="E181" i="16"/>
  <c r="F179" i="16"/>
  <c r="E179" i="16"/>
  <c r="F185" i="16"/>
  <c r="E185" i="16"/>
  <c r="F160" i="16"/>
  <c r="E160" i="16"/>
  <c r="F173" i="16"/>
  <c r="E173" i="16"/>
  <c r="F177" i="16"/>
  <c r="E177" i="16"/>
  <c r="F189" i="16"/>
  <c r="E189" i="16"/>
  <c r="F163" i="16"/>
  <c r="E163" i="16"/>
  <c r="F169" i="16"/>
  <c r="E169" i="16"/>
  <c r="F180" i="16"/>
  <c r="E180" i="16"/>
  <c r="F182" i="16"/>
  <c r="E182" i="16"/>
  <c r="F183" i="16"/>
  <c r="E183" i="16"/>
  <c r="F188" i="16"/>
  <c r="E188" i="16"/>
  <c r="F161" i="16"/>
  <c r="E161" i="16"/>
  <c r="F170" i="16"/>
  <c r="E170" i="16"/>
  <c r="F165" i="16"/>
  <c r="E165" i="16"/>
  <c r="F175" i="16"/>
  <c r="E175" i="16"/>
  <c r="E172" i="16"/>
  <c r="F186" i="16"/>
  <c r="E186" i="16"/>
  <c r="F167" i="16"/>
  <c r="E167" i="16"/>
  <c r="F164" i="16"/>
  <c r="E164" i="16"/>
  <c r="F178" i="16"/>
  <c r="E178" i="16"/>
  <c r="F184" i="16"/>
  <c r="E184" i="16"/>
  <c r="F174" i="16"/>
  <c r="E174" i="16"/>
  <c r="F162" i="16"/>
  <c r="E162" i="16"/>
  <c r="F176" i="16"/>
  <c r="E176" i="16"/>
  <c r="F174" i="15"/>
  <c r="E174" i="15"/>
  <c r="F162" i="15"/>
  <c r="E162" i="15"/>
  <c r="F168" i="15"/>
  <c r="E168" i="15"/>
  <c r="F181" i="15"/>
  <c r="E181" i="15"/>
  <c r="F170" i="15"/>
  <c r="E170" i="15"/>
  <c r="F159" i="15"/>
  <c r="E159" i="15"/>
  <c r="F183" i="15"/>
  <c r="E183" i="15"/>
  <c r="F179" i="15"/>
  <c r="E179" i="15"/>
  <c r="F175" i="15"/>
  <c r="E175" i="15"/>
  <c r="F172" i="15"/>
  <c r="E172" i="15"/>
  <c r="F185" i="15"/>
  <c r="E185" i="15"/>
  <c r="F176" i="15"/>
  <c r="E176" i="15"/>
  <c r="F167" i="15"/>
  <c r="E167" i="15"/>
  <c r="F177" i="15"/>
  <c r="E177" i="15"/>
  <c r="F186" i="15"/>
  <c r="E186" i="15"/>
  <c r="F164" i="15"/>
  <c r="E164" i="15"/>
  <c r="F190" i="15"/>
  <c r="E190" i="15"/>
  <c r="F187" i="15"/>
  <c r="E187" i="15"/>
  <c r="F169" i="15"/>
  <c r="E169" i="15"/>
  <c r="F160" i="15"/>
  <c r="E160" i="15"/>
  <c r="F189" i="15"/>
  <c r="E189" i="15"/>
  <c r="F188" i="15"/>
  <c r="E188" i="15"/>
  <c r="F182" i="15"/>
  <c r="E182" i="15"/>
  <c r="F171" i="15"/>
  <c r="E171" i="15"/>
  <c r="F178" i="15"/>
  <c r="E178" i="15"/>
  <c r="F173" i="15"/>
  <c r="E173" i="15"/>
  <c r="F165" i="15"/>
  <c r="E165" i="15"/>
  <c r="F166" i="15"/>
  <c r="E166" i="15"/>
  <c r="F163" i="15"/>
  <c r="E163" i="15"/>
  <c r="F184" i="15"/>
  <c r="E184" i="15"/>
  <c r="F180" i="14"/>
  <c r="E180" i="14"/>
  <c r="F178" i="14"/>
  <c r="E178" i="14"/>
  <c r="F184" i="14"/>
  <c r="E184" i="14"/>
  <c r="F183" i="14"/>
  <c r="E183" i="14"/>
  <c r="F172" i="14"/>
  <c r="E172" i="14"/>
  <c r="F162" i="14"/>
  <c r="E162" i="14"/>
  <c r="F168" i="14"/>
  <c r="E168" i="14"/>
  <c r="F173" i="14"/>
  <c r="E173" i="14"/>
  <c r="F167" i="14"/>
  <c r="E167" i="14"/>
  <c r="F160" i="14"/>
  <c r="E160" i="14"/>
  <c r="F189" i="14"/>
  <c r="E189" i="14"/>
  <c r="F188" i="14"/>
  <c r="E188" i="14"/>
  <c r="F166" i="14"/>
  <c r="E166" i="14"/>
  <c r="F190" i="14"/>
  <c r="E190" i="14"/>
  <c r="F187" i="14"/>
  <c r="E187" i="14"/>
  <c r="F185" i="14"/>
  <c r="E185" i="14"/>
  <c r="F159" i="14"/>
  <c r="E159" i="14"/>
  <c r="F174" i="14"/>
  <c r="E174" i="14"/>
  <c r="F179" i="14"/>
  <c r="E179" i="14"/>
  <c r="F177" i="14"/>
  <c r="E177" i="14"/>
  <c r="F170" i="14"/>
  <c r="E170" i="14"/>
  <c r="F186" i="14"/>
  <c r="E186" i="14"/>
  <c r="F175" i="14"/>
  <c r="E175" i="14"/>
  <c r="F171" i="14"/>
  <c r="E171" i="14"/>
  <c r="F169" i="14"/>
  <c r="E169" i="14"/>
  <c r="F176" i="14"/>
  <c r="E176" i="14"/>
  <c r="F181" i="14"/>
  <c r="E181" i="14"/>
  <c r="F163" i="14"/>
  <c r="E163" i="14"/>
  <c r="F161" i="14"/>
  <c r="E161" i="14"/>
  <c r="F182" i="14"/>
  <c r="E182" i="14"/>
  <c r="F164" i="14"/>
  <c r="E164" i="14"/>
  <c r="F165" i="14"/>
  <c r="E165" i="14"/>
  <c r="F181" i="13"/>
  <c r="E181" i="13"/>
  <c r="F169" i="13"/>
  <c r="E169" i="13"/>
  <c r="F173" i="13"/>
  <c r="E173" i="13"/>
  <c r="F186" i="13"/>
  <c r="E186" i="13"/>
  <c r="F161" i="13"/>
  <c r="E161" i="13"/>
  <c r="F183" i="13"/>
  <c r="E183" i="13"/>
  <c r="F165" i="13"/>
  <c r="E165" i="13"/>
  <c r="F178" i="13"/>
  <c r="E178" i="13"/>
  <c r="F175" i="13"/>
  <c r="E175" i="13"/>
  <c r="F177" i="13"/>
  <c r="E177" i="13"/>
  <c r="F188" i="13"/>
  <c r="E188" i="13"/>
  <c r="F164" i="13"/>
  <c r="E164" i="13"/>
  <c r="F180" i="13"/>
  <c r="E180" i="13"/>
  <c r="F190" i="13"/>
  <c r="E190" i="13"/>
  <c r="F170" i="13"/>
  <c r="E170" i="13"/>
  <c r="F184" i="13"/>
  <c r="E184" i="13"/>
  <c r="F167" i="13"/>
  <c r="E167" i="13"/>
  <c r="F163" i="13"/>
  <c r="E163" i="13"/>
  <c r="F182" i="13"/>
  <c r="E182" i="13"/>
  <c r="F187" i="13"/>
  <c r="E187" i="13"/>
  <c r="F162" i="13"/>
  <c r="E162" i="13"/>
  <c r="F176" i="13"/>
  <c r="E176" i="13"/>
  <c r="F159" i="13"/>
  <c r="E159" i="13"/>
  <c r="F189" i="13"/>
  <c r="E189" i="13"/>
  <c r="F174" i="13"/>
  <c r="E174" i="13"/>
  <c r="F179" i="13"/>
  <c r="E179" i="13"/>
  <c r="F168" i="13"/>
  <c r="E168" i="13"/>
  <c r="F172" i="13"/>
  <c r="E172" i="13"/>
  <c r="F166" i="13"/>
  <c r="E166" i="13"/>
  <c r="F171" i="13"/>
  <c r="E171" i="13"/>
  <c r="F185" i="13"/>
  <c r="E185" i="13"/>
  <c r="F160" i="13"/>
  <c r="E160" i="13"/>
  <c r="F188" i="10"/>
  <c r="F185" i="10"/>
  <c r="F173" i="10"/>
  <c r="F172" i="10"/>
  <c r="F171" i="10"/>
  <c r="F187" i="12"/>
  <c r="E187" i="12"/>
  <c r="F188" i="12"/>
  <c r="E188" i="12"/>
  <c r="F159" i="12"/>
  <c r="E159" i="12"/>
  <c r="F166" i="12"/>
  <c r="E166" i="12"/>
  <c r="F163" i="12"/>
  <c r="E163" i="12"/>
  <c r="F168" i="12"/>
  <c r="E168" i="12"/>
  <c r="F181" i="12"/>
  <c r="E181" i="12"/>
  <c r="F178" i="12"/>
  <c r="E178" i="12"/>
  <c r="F183" i="12"/>
  <c r="E183" i="12"/>
  <c r="F165" i="12"/>
  <c r="E165" i="12"/>
  <c r="F162" i="12"/>
  <c r="E162" i="12"/>
  <c r="F167" i="12"/>
  <c r="E167" i="12"/>
  <c r="F173" i="12"/>
  <c r="E173" i="12"/>
  <c r="F186" i="12"/>
  <c r="E186" i="12"/>
  <c r="F180" i="12"/>
  <c r="E180" i="12"/>
  <c r="F185" i="12"/>
  <c r="E185" i="12"/>
  <c r="F175" i="12"/>
  <c r="E175" i="12"/>
  <c r="F172" i="12"/>
  <c r="E172" i="12"/>
  <c r="F177" i="12"/>
  <c r="E177" i="12"/>
  <c r="F171" i="12"/>
  <c r="E171" i="12"/>
  <c r="F189" i="12"/>
  <c r="E189" i="12"/>
  <c r="F164" i="12"/>
  <c r="E164" i="12"/>
  <c r="F169" i="12"/>
  <c r="E169" i="12"/>
  <c r="F190" i="12"/>
  <c r="E190" i="12"/>
  <c r="F160" i="12"/>
  <c r="E160" i="12"/>
  <c r="F174" i="12"/>
  <c r="E174" i="12"/>
  <c r="F161" i="12"/>
  <c r="E161" i="12"/>
  <c r="F176" i="12"/>
  <c r="E176" i="12"/>
  <c r="F170" i="12"/>
  <c r="E170" i="12"/>
  <c r="F182" i="12"/>
  <c r="E182" i="12"/>
  <c r="F179" i="12"/>
  <c r="E179" i="12"/>
  <c r="F184" i="12"/>
  <c r="E184" i="12"/>
  <c r="F175" i="10"/>
  <c r="F189" i="10"/>
  <c r="F179" i="10"/>
  <c r="F167" i="10"/>
  <c r="F163" i="10"/>
  <c r="F181" i="10"/>
  <c r="F176" i="10"/>
  <c r="F180" i="10"/>
  <c r="F164" i="10"/>
  <c r="F160" i="10"/>
  <c r="E177" i="10"/>
  <c r="E160" i="10"/>
  <c r="E189" i="10"/>
  <c r="E183" i="10"/>
  <c r="E169" i="10"/>
  <c r="E161" i="10"/>
  <c r="E165" i="10"/>
  <c r="E181" i="10"/>
  <c r="E180" i="10"/>
  <c r="E179" i="10"/>
  <c r="E184" i="10"/>
  <c r="E176" i="10"/>
  <c r="E185" i="10"/>
  <c r="E175" i="10"/>
  <c r="E188" i="10"/>
  <c r="E163" i="10"/>
  <c r="H38" i="10"/>
  <c r="L38" i="10" s="1"/>
  <c r="F190" i="10" s="1"/>
  <c r="H34" i="10"/>
  <c r="L34" i="10" s="1"/>
  <c r="F186" i="10" s="1"/>
  <c r="H30" i="10"/>
  <c r="L30" i="10" s="1"/>
  <c r="F182" i="10" s="1"/>
  <c r="H26" i="10"/>
  <c r="L26" i="10" s="1"/>
  <c r="F178" i="10" s="1"/>
  <c r="H22" i="10"/>
  <c r="L22" i="10" s="1"/>
  <c r="F174" i="10" s="1"/>
  <c r="H18" i="10"/>
  <c r="L18" i="10" s="1"/>
  <c r="F170" i="10" s="1"/>
  <c r="H14" i="10"/>
  <c r="L14" i="10" s="1"/>
  <c r="F166" i="10" s="1"/>
  <c r="H10" i="10"/>
  <c r="L10" i="10" s="1"/>
  <c r="F162" i="10" s="1"/>
  <c r="E186" i="10" l="1"/>
  <c r="E182" i="10"/>
  <c r="E166" i="10"/>
  <c r="E178" i="10"/>
  <c r="E190" i="10"/>
  <c r="E162" i="10"/>
  <c r="E170" i="10"/>
  <c r="E171" i="10"/>
  <c r="E172" i="10"/>
  <c r="E173" i="10"/>
  <c r="E174" i="10"/>
  <c r="E167" i="10"/>
  <c r="E168" i="10"/>
  <c r="E164" i="10"/>
  <c r="L45" i="10"/>
  <c r="L121" i="10"/>
  <c r="H7" i="10" l="1"/>
  <c r="L7" i="10" s="1"/>
  <c r="L83" i="10"/>
  <c r="BH16" i="9"/>
  <c r="BI67" i="9"/>
  <c r="BJ67" i="9"/>
  <c r="BK67" i="9"/>
  <c r="BL67" i="9"/>
  <c r="BM67" i="9"/>
  <c r="BM71" i="9" s="1"/>
  <c r="BN67" i="9"/>
  <c r="BO67" i="9"/>
  <c r="BP67" i="9"/>
  <c r="BQ67" i="9"/>
  <c r="BR67" i="9"/>
  <c r="BS67" i="9"/>
  <c r="BT67" i="9"/>
  <c r="BU67" i="9"/>
  <c r="BU71" i="9" s="1"/>
  <c r="BV67" i="9"/>
  <c r="BW67" i="9"/>
  <c r="BX67" i="9"/>
  <c r="BY67" i="9"/>
  <c r="BZ67" i="9"/>
  <c r="CA67" i="9"/>
  <c r="CB67" i="9"/>
  <c r="CC67" i="9"/>
  <c r="CD67" i="9"/>
  <c r="CE67" i="9"/>
  <c r="CF67" i="9"/>
  <c r="CG67" i="9"/>
  <c r="CH67" i="9"/>
  <c r="CI67" i="9"/>
  <c r="CJ67" i="9"/>
  <c r="CK67" i="9"/>
  <c r="CK71" i="9" s="1"/>
  <c r="CL67" i="9"/>
  <c r="CM67" i="9"/>
  <c r="CN67" i="9"/>
  <c r="CO67" i="9"/>
  <c r="CP67" i="9"/>
  <c r="CQ67" i="9"/>
  <c r="CR67" i="9"/>
  <c r="CS67" i="9"/>
  <c r="CT67" i="9"/>
  <c r="CU67" i="9"/>
  <c r="CV67" i="9"/>
  <c r="CW67" i="9"/>
  <c r="CX67" i="9"/>
  <c r="CY67" i="9"/>
  <c r="CZ67" i="9"/>
  <c r="DA67" i="9"/>
  <c r="DA71" i="9" s="1"/>
  <c r="DB67" i="9"/>
  <c r="DC67" i="9"/>
  <c r="DD67" i="9"/>
  <c r="DE67" i="9"/>
  <c r="DF67" i="9"/>
  <c r="DG67" i="9"/>
  <c r="DH67" i="9"/>
  <c r="BI69" i="9"/>
  <c r="BJ69" i="9"/>
  <c r="BK69" i="9"/>
  <c r="BL69" i="9"/>
  <c r="BM69" i="9"/>
  <c r="BN69" i="9"/>
  <c r="BO69" i="9"/>
  <c r="BP69" i="9"/>
  <c r="BQ69" i="9"/>
  <c r="BR69" i="9"/>
  <c r="BR71" i="9" s="1"/>
  <c r="BS69" i="9"/>
  <c r="BT69" i="9"/>
  <c r="BU69" i="9"/>
  <c r="BV69" i="9"/>
  <c r="BW69" i="9"/>
  <c r="BX69" i="9"/>
  <c r="BY69" i="9"/>
  <c r="BZ69" i="9"/>
  <c r="BZ71" i="9" s="1"/>
  <c r="CA69" i="9"/>
  <c r="CB69" i="9"/>
  <c r="CC69" i="9"/>
  <c r="CD69" i="9"/>
  <c r="CE69" i="9"/>
  <c r="CF69" i="9"/>
  <c r="CG69" i="9"/>
  <c r="CH69" i="9"/>
  <c r="CH71" i="9" s="1"/>
  <c r="CI69" i="9"/>
  <c r="CJ69" i="9"/>
  <c r="CK69" i="9"/>
  <c r="CL69" i="9"/>
  <c r="CM69" i="9"/>
  <c r="CN69" i="9"/>
  <c r="CO69" i="9"/>
  <c r="CO71" i="9" s="1"/>
  <c r="CP69" i="9"/>
  <c r="CP71" i="9" s="1"/>
  <c r="CQ69" i="9"/>
  <c r="CQ71" i="9" s="1"/>
  <c r="CR69" i="9"/>
  <c r="CS69" i="9"/>
  <c r="CT69" i="9"/>
  <c r="CU69" i="9"/>
  <c r="CV69" i="9"/>
  <c r="CW69" i="9"/>
  <c r="CX69" i="9"/>
  <c r="CX71" i="9" s="1"/>
  <c r="CY69" i="9"/>
  <c r="CY71" i="9" s="1"/>
  <c r="CZ69" i="9"/>
  <c r="DA69" i="9"/>
  <c r="DB69" i="9"/>
  <c r="DC69" i="9"/>
  <c r="DD69" i="9"/>
  <c r="DE69" i="9"/>
  <c r="DF69" i="9"/>
  <c r="DF71" i="9" s="1"/>
  <c r="DG69" i="9"/>
  <c r="DG71" i="9" s="1"/>
  <c r="DH69" i="9"/>
  <c r="BI70" i="9"/>
  <c r="BJ70" i="9"/>
  <c r="BK70" i="9"/>
  <c r="BL70" i="9"/>
  <c r="BM70" i="9"/>
  <c r="BN70" i="9"/>
  <c r="BO70" i="9"/>
  <c r="BO71" i="9" s="1"/>
  <c r="BP70" i="9"/>
  <c r="BQ70" i="9"/>
  <c r="BR70" i="9"/>
  <c r="BS70" i="9"/>
  <c r="BT70" i="9"/>
  <c r="BT71" i="9" s="1"/>
  <c r="BU70" i="9"/>
  <c r="BV70" i="9"/>
  <c r="BW70" i="9"/>
  <c r="BW71" i="9" s="1"/>
  <c r="BX70" i="9"/>
  <c r="BY70" i="9"/>
  <c r="BZ70" i="9"/>
  <c r="CA70" i="9"/>
  <c r="CB70" i="9"/>
  <c r="CC70" i="9"/>
  <c r="CD70" i="9"/>
  <c r="CE70" i="9"/>
  <c r="CF70" i="9"/>
  <c r="CG70" i="9"/>
  <c r="CH70" i="9"/>
  <c r="CI70" i="9"/>
  <c r="CJ70" i="9"/>
  <c r="CK70" i="9"/>
  <c r="CL70" i="9"/>
  <c r="CM70" i="9"/>
  <c r="CM71" i="9" s="1"/>
  <c r="CN70" i="9"/>
  <c r="CO70" i="9"/>
  <c r="CP70" i="9"/>
  <c r="CQ70" i="9"/>
  <c r="CR70" i="9"/>
  <c r="CR71" i="9" s="1"/>
  <c r="CS70" i="9"/>
  <c r="CT70" i="9"/>
  <c r="CU70" i="9"/>
  <c r="CV70" i="9"/>
  <c r="CW70" i="9"/>
  <c r="CX70" i="9"/>
  <c r="CY70" i="9"/>
  <c r="CZ70" i="9"/>
  <c r="CZ71" i="9" s="1"/>
  <c r="DA70" i="9"/>
  <c r="DB70" i="9"/>
  <c r="DC70" i="9"/>
  <c r="DD70" i="9"/>
  <c r="DE70" i="9"/>
  <c r="DF70" i="9"/>
  <c r="DG70" i="9"/>
  <c r="DH70" i="9"/>
  <c r="BJ71" i="9"/>
  <c r="BK71" i="9"/>
  <c r="BL71" i="9"/>
  <c r="BY71" i="9"/>
  <c r="CA71" i="9"/>
  <c r="CB71" i="9"/>
  <c r="CC71" i="9"/>
  <c r="CI71" i="9"/>
  <c r="CS71" i="9"/>
  <c r="CU71" i="9"/>
  <c r="CW71" i="9"/>
  <c r="DH71" i="9"/>
  <c r="BH70" i="9"/>
  <c r="BH69" i="9"/>
  <c r="BH67" i="9"/>
  <c r="BI57" i="9"/>
  <c r="BJ57" i="9"/>
  <c r="BK57" i="9"/>
  <c r="BL57" i="9"/>
  <c r="BM57" i="9"/>
  <c r="BN57" i="9"/>
  <c r="BO57" i="9"/>
  <c r="BP57" i="9"/>
  <c r="BQ57" i="9"/>
  <c r="BR57" i="9"/>
  <c r="BS57" i="9"/>
  <c r="BT57" i="9"/>
  <c r="BU57" i="9"/>
  <c r="BV57" i="9"/>
  <c r="BV61" i="9" s="1"/>
  <c r="BW57" i="9"/>
  <c r="BX57" i="9"/>
  <c r="BY57" i="9"/>
  <c r="BZ57" i="9"/>
  <c r="CA57" i="9"/>
  <c r="CB57" i="9"/>
  <c r="CC57" i="9"/>
  <c r="CD57" i="9"/>
  <c r="CD61" i="9" s="1"/>
  <c r="CE57" i="9"/>
  <c r="CF57" i="9"/>
  <c r="CG57" i="9"/>
  <c r="CH57" i="9"/>
  <c r="CI57" i="9"/>
  <c r="CJ57" i="9"/>
  <c r="CK57" i="9"/>
  <c r="CL57" i="9"/>
  <c r="CL61" i="9" s="1"/>
  <c r="CM57" i="9"/>
  <c r="CN57" i="9"/>
  <c r="CO57" i="9"/>
  <c r="CP57" i="9"/>
  <c r="CQ57" i="9"/>
  <c r="CR57" i="9"/>
  <c r="CS57" i="9"/>
  <c r="CT57" i="9"/>
  <c r="CT61" i="9" s="1"/>
  <c r="CU57" i="9"/>
  <c r="CV57" i="9"/>
  <c r="CW57" i="9"/>
  <c r="CX57" i="9"/>
  <c r="CY57" i="9"/>
  <c r="CZ57" i="9"/>
  <c r="DA57" i="9"/>
  <c r="DB57" i="9"/>
  <c r="DB61" i="9" s="1"/>
  <c r="DC57" i="9"/>
  <c r="DD57" i="9"/>
  <c r="DE57" i="9"/>
  <c r="DF57" i="9"/>
  <c r="DG57" i="9"/>
  <c r="DH57" i="9"/>
  <c r="BI60" i="9"/>
  <c r="BI61" i="9" s="1"/>
  <c r="BJ60" i="9"/>
  <c r="BK60" i="9"/>
  <c r="BL60" i="9"/>
  <c r="BM60" i="9"/>
  <c r="BN60" i="9"/>
  <c r="BO60" i="9"/>
  <c r="BP60" i="9"/>
  <c r="BQ60" i="9"/>
  <c r="BR60" i="9"/>
  <c r="BS60" i="9"/>
  <c r="BT60" i="9"/>
  <c r="BU60" i="9"/>
  <c r="BV60" i="9"/>
  <c r="BW60" i="9"/>
  <c r="BX60" i="9"/>
  <c r="BY60" i="9"/>
  <c r="BZ60" i="9"/>
  <c r="CA60" i="9"/>
  <c r="CB60" i="9"/>
  <c r="CC60" i="9"/>
  <c r="CD60" i="9"/>
  <c r="CE60" i="9"/>
  <c r="CF60" i="9"/>
  <c r="CG60" i="9"/>
  <c r="CH60" i="9"/>
  <c r="CI60" i="9"/>
  <c r="CJ60" i="9"/>
  <c r="CK60" i="9"/>
  <c r="CL60" i="9"/>
  <c r="CM60" i="9"/>
  <c r="CN60" i="9"/>
  <c r="CO60" i="9"/>
  <c r="CP60" i="9"/>
  <c r="CQ60" i="9"/>
  <c r="CR60" i="9"/>
  <c r="CS60" i="9"/>
  <c r="CT60" i="9"/>
  <c r="CU60" i="9"/>
  <c r="CV60" i="9"/>
  <c r="CW60" i="9"/>
  <c r="CX60" i="9"/>
  <c r="CY60" i="9"/>
  <c r="CZ60" i="9"/>
  <c r="DA60" i="9"/>
  <c r="DB60" i="9"/>
  <c r="DC60" i="9"/>
  <c r="DD60" i="9"/>
  <c r="DE60" i="9"/>
  <c r="DF60" i="9"/>
  <c r="DG60" i="9"/>
  <c r="DH60" i="9"/>
  <c r="BI63" i="9"/>
  <c r="BJ63" i="9"/>
  <c r="BK63" i="9"/>
  <c r="BL63" i="9"/>
  <c r="BM63" i="9"/>
  <c r="BN63" i="9"/>
  <c r="BO63" i="9"/>
  <c r="BP63" i="9"/>
  <c r="BQ63" i="9"/>
  <c r="BR63" i="9"/>
  <c r="BS63" i="9"/>
  <c r="BT63" i="9"/>
  <c r="BU63" i="9"/>
  <c r="BV63" i="9"/>
  <c r="BW63" i="9"/>
  <c r="BX63" i="9"/>
  <c r="BY63" i="9"/>
  <c r="BZ63" i="9"/>
  <c r="CA63" i="9"/>
  <c r="CB63" i="9"/>
  <c r="CC63" i="9"/>
  <c r="CD63" i="9"/>
  <c r="CE63" i="9"/>
  <c r="CF63" i="9"/>
  <c r="CG63" i="9"/>
  <c r="CH63" i="9"/>
  <c r="CI63" i="9"/>
  <c r="CJ63" i="9"/>
  <c r="CK63" i="9"/>
  <c r="CL63" i="9"/>
  <c r="CM63" i="9"/>
  <c r="CN63" i="9"/>
  <c r="CO63" i="9"/>
  <c r="CP63" i="9"/>
  <c r="CQ63" i="9"/>
  <c r="CR63" i="9"/>
  <c r="CS63" i="9"/>
  <c r="CT63" i="9"/>
  <c r="CU63" i="9"/>
  <c r="CV63" i="9"/>
  <c r="CW63" i="9"/>
  <c r="CX63" i="9"/>
  <c r="CY63" i="9"/>
  <c r="CZ63" i="9"/>
  <c r="DA63" i="9"/>
  <c r="DB63" i="9"/>
  <c r="DC63" i="9"/>
  <c r="DC61" i="9" s="1"/>
  <c r="DD63" i="9"/>
  <c r="DE63" i="9"/>
  <c r="DF63" i="9"/>
  <c r="DG63" i="9"/>
  <c r="DH63" i="9"/>
  <c r="BH57" i="9"/>
  <c r="BH60" i="9"/>
  <c r="BH63" i="9"/>
  <c r="BH61" i="9" s="1"/>
  <c r="BI49" i="9"/>
  <c r="BJ49" i="9"/>
  <c r="BK49" i="9"/>
  <c r="BL49" i="9"/>
  <c r="BM49" i="9"/>
  <c r="BN49" i="9"/>
  <c r="BO49" i="9"/>
  <c r="BP49" i="9"/>
  <c r="BQ49" i="9"/>
  <c r="BR49" i="9"/>
  <c r="BS49" i="9"/>
  <c r="BT49" i="9"/>
  <c r="BU49" i="9"/>
  <c r="BV49" i="9"/>
  <c r="BW49" i="9"/>
  <c r="BX49" i="9"/>
  <c r="BY49" i="9"/>
  <c r="BZ49" i="9"/>
  <c r="CA49" i="9"/>
  <c r="CB49" i="9"/>
  <c r="CC49" i="9"/>
  <c r="CD49" i="9"/>
  <c r="CE49" i="9"/>
  <c r="CF49" i="9"/>
  <c r="CG49" i="9"/>
  <c r="CH49" i="9"/>
  <c r="CI49" i="9"/>
  <c r="CJ49" i="9"/>
  <c r="CK49" i="9"/>
  <c r="CL49" i="9"/>
  <c r="CM49" i="9"/>
  <c r="CN49" i="9"/>
  <c r="CO49" i="9"/>
  <c r="CP49" i="9"/>
  <c r="CQ49" i="9"/>
  <c r="CR49" i="9"/>
  <c r="CS49" i="9"/>
  <c r="CT49" i="9"/>
  <c r="CU49" i="9"/>
  <c r="CV49" i="9"/>
  <c r="CW49" i="9"/>
  <c r="CX49" i="9"/>
  <c r="CY49" i="9"/>
  <c r="CZ49" i="9"/>
  <c r="DA49" i="9"/>
  <c r="DB49" i="9"/>
  <c r="DC49" i="9"/>
  <c r="DD49" i="9"/>
  <c r="DE49" i="9"/>
  <c r="DF49" i="9"/>
  <c r="DG49" i="9"/>
  <c r="DH49" i="9"/>
  <c r="BI50" i="9"/>
  <c r="BJ50" i="9"/>
  <c r="BK50" i="9"/>
  <c r="BL50" i="9"/>
  <c r="BL51" i="9" s="1"/>
  <c r="BM50" i="9"/>
  <c r="BN50" i="9"/>
  <c r="BO50" i="9"/>
  <c r="BP50" i="9"/>
  <c r="BQ50" i="9"/>
  <c r="BR50" i="9"/>
  <c r="BS50" i="9"/>
  <c r="BT50" i="9"/>
  <c r="BT51" i="9" s="1"/>
  <c r="BU50" i="9"/>
  <c r="BV50" i="9"/>
  <c r="BW50" i="9"/>
  <c r="BX50" i="9"/>
  <c r="BY50" i="9"/>
  <c r="BZ50" i="9"/>
  <c r="CA50" i="9"/>
  <c r="CB50" i="9"/>
  <c r="CB51" i="9" s="1"/>
  <c r="CC50" i="9"/>
  <c r="CD50" i="9"/>
  <c r="CE50" i="9"/>
  <c r="CF50" i="9"/>
  <c r="CG50" i="9"/>
  <c r="CH50" i="9"/>
  <c r="CI50" i="9"/>
  <c r="CJ50" i="9"/>
  <c r="CJ51" i="9" s="1"/>
  <c r="CK50" i="9"/>
  <c r="CL50" i="9"/>
  <c r="CM50" i="9"/>
  <c r="CN50" i="9"/>
  <c r="CO50" i="9"/>
  <c r="CP50" i="9"/>
  <c r="CQ50" i="9"/>
  <c r="CR50" i="9"/>
  <c r="CR51" i="9" s="1"/>
  <c r="CS50" i="9"/>
  <c r="CT50" i="9"/>
  <c r="CU50" i="9"/>
  <c r="CV50" i="9"/>
  <c r="CW50" i="9"/>
  <c r="CX50" i="9"/>
  <c r="CY50" i="9"/>
  <c r="CZ50" i="9"/>
  <c r="CZ51" i="9" s="1"/>
  <c r="DA50" i="9"/>
  <c r="DB50" i="9"/>
  <c r="DC50" i="9"/>
  <c r="DD50" i="9"/>
  <c r="DE50" i="9"/>
  <c r="DF50" i="9"/>
  <c r="DG50" i="9"/>
  <c r="DH50" i="9"/>
  <c r="DH51" i="9" s="1"/>
  <c r="BI55" i="9"/>
  <c r="BJ55" i="9"/>
  <c r="BK55" i="9"/>
  <c r="BL55" i="9"/>
  <c r="BM55" i="9"/>
  <c r="BN55" i="9"/>
  <c r="BO55" i="9"/>
  <c r="BP55" i="9"/>
  <c r="BQ55" i="9"/>
  <c r="BR55" i="9"/>
  <c r="BS55" i="9"/>
  <c r="BT55" i="9"/>
  <c r="BU55" i="9"/>
  <c r="BV55" i="9"/>
  <c r="BW55" i="9"/>
  <c r="BX55" i="9"/>
  <c r="BY55" i="9"/>
  <c r="BZ55" i="9"/>
  <c r="CA55" i="9"/>
  <c r="CB55" i="9"/>
  <c r="CC55" i="9"/>
  <c r="CD55" i="9"/>
  <c r="CE55" i="9"/>
  <c r="CF55" i="9"/>
  <c r="CG55" i="9"/>
  <c r="CH55" i="9"/>
  <c r="CI55" i="9"/>
  <c r="CJ55" i="9"/>
  <c r="CK55" i="9"/>
  <c r="CL55" i="9"/>
  <c r="CM55" i="9"/>
  <c r="CN55" i="9"/>
  <c r="CO55" i="9"/>
  <c r="CP55" i="9"/>
  <c r="CQ55" i="9"/>
  <c r="CR55" i="9"/>
  <c r="CS55" i="9"/>
  <c r="CT55" i="9"/>
  <c r="CU55" i="9"/>
  <c r="CV55" i="9"/>
  <c r="CW55" i="9"/>
  <c r="CX55" i="9"/>
  <c r="CY55" i="9"/>
  <c r="CZ55" i="9"/>
  <c r="DA55" i="9"/>
  <c r="DB55" i="9"/>
  <c r="DC55" i="9"/>
  <c r="DD55" i="9"/>
  <c r="DE55" i="9"/>
  <c r="DF55" i="9"/>
  <c r="DG55" i="9"/>
  <c r="DH55" i="9"/>
  <c r="BH55" i="9"/>
  <c r="BH50" i="9"/>
  <c r="BH49" i="9"/>
  <c r="BI42" i="9"/>
  <c r="BJ42" i="9"/>
  <c r="BK42" i="9"/>
  <c r="BL42" i="9"/>
  <c r="BM42" i="9"/>
  <c r="BN42" i="9"/>
  <c r="BO42" i="9"/>
  <c r="BP42" i="9"/>
  <c r="BQ42" i="9"/>
  <c r="BR42" i="9"/>
  <c r="BS42" i="9"/>
  <c r="BT42" i="9"/>
  <c r="BU42" i="9"/>
  <c r="BV42" i="9"/>
  <c r="BW42" i="9"/>
  <c r="BX42" i="9"/>
  <c r="BY42" i="9"/>
  <c r="BZ42" i="9"/>
  <c r="CA42" i="9"/>
  <c r="CB42" i="9"/>
  <c r="CC42" i="9"/>
  <c r="CD42" i="9"/>
  <c r="CE42" i="9"/>
  <c r="CF42" i="9"/>
  <c r="CG42" i="9"/>
  <c r="CH42" i="9"/>
  <c r="CI42" i="9"/>
  <c r="CJ42" i="9"/>
  <c r="CK42" i="9"/>
  <c r="CL42" i="9"/>
  <c r="CM42" i="9"/>
  <c r="CN42" i="9"/>
  <c r="CO42" i="9"/>
  <c r="CP42" i="9"/>
  <c r="CQ42" i="9"/>
  <c r="CR42" i="9"/>
  <c r="CS42" i="9"/>
  <c r="CT42" i="9"/>
  <c r="CU42" i="9"/>
  <c r="CV42" i="9"/>
  <c r="CW42" i="9"/>
  <c r="CX42" i="9"/>
  <c r="CY42" i="9"/>
  <c r="CZ42" i="9"/>
  <c r="DA42" i="9"/>
  <c r="DB42" i="9"/>
  <c r="DC42" i="9"/>
  <c r="DD42" i="9"/>
  <c r="DE42" i="9"/>
  <c r="DF42" i="9"/>
  <c r="DG42" i="9"/>
  <c r="DH42" i="9"/>
  <c r="BI44" i="9"/>
  <c r="BJ44" i="9"/>
  <c r="BK44" i="9"/>
  <c r="BL44" i="9"/>
  <c r="BM44" i="9"/>
  <c r="BN44" i="9"/>
  <c r="BO44" i="9"/>
  <c r="BP44" i="9"/>
  <c r="BQ44" i="9"/>
  <c r="BR44" i="9"/>
  <c r="BS44" i="9"/>
  <c r="BT44" i="9"/>
  <c r="BU44" i="9"/>
  <c r="BV44" i="9"/>
  <c r="BW44" i="9"/>
  <c r="BX44" i="9"/>
  <c r="BY44" i="9"/>
  <c r="BZ44" i="9"/>
  <c r="CA44" i="9"/>
  <c r="CB44" i="9"/>
  <c r="CC44" i="9"/>
  <c r="CD44" i="9"/>
  <c r="CE44" i="9"/>
  <c r="CF44" i="9"/>
  <c r="CG44" i="9"/>
  <c r="CH44" i="9"/>
  <c r="CI44" i="9"/>
  <c r="CJ44" i="9"/>
  <c r="CK44" i="9"/>
  <c r="CL44" i="9"/>
  <c r="CM44" i="9"/>
  <c r="CN44" i="9"/>
  <c r="CO44" i="9"/>
  <c r="CP44" i="9"/>
  <c r="CQ44" i="9"/>
  <c r="CR44" i="9"/>
  <c r="CS44" i="9"/>
  <c r="CT44" i="9"/>
  <c r="CU44" i="9"/>
  <c r="CV44" i="9"/>
  <c r="CW44" i="9"/>
  <c r="CX44" i="9"/>
  <c r="CY44" i="9"/>
  <c r="CZ44" i="9"/>
  <c r="DA44" i="9"/>
  <c r="DB44" i="9"/>
  <c r="DC44" i="9"/>
  <c r="DD44" i="9"/>
  <c r="DE44" i="9"/>
  <c r="DF44" i="9"/>
  <c r="DG44" i="9"/>
  <c r="DH44" i="9"/>
  <c r="CE46" i="9"/>
  <c r="BI47" i="9"/>
  <c r="BJ47" i="9"/>
  <c r="BK47" i="9"/>
  <c r="BL47" i="9"/>
  <c r="BM47" i="9"/>
  <c r="BN47" i="9"/>
  <c r="BO47" i="9"/>
  <c r="BP47" i="9"/>
  <c r="BQ47" i="9"/>
  <c r="BR47" i="9"/>
  <c r="BS47" i="9"/>
  <c r="BT47" i="9"/>
  <c r="BU47" i="9"/>
  <c r="BV47" i="9"/>
  <c r="BW47" i="9"/>
  <c r="BX47" i="9"/>
  <c r="BY47" i="9"/>
  <c r="BZ47" i="9"/>
  <c r="CA47" i="9"/>
  <c r="CB47" i="9"/>
  <c r="CC47" i="9"/>
  <c r="CD47" i="9"/>
  <c r="CE47" i="9"/>
  <c r="CF47" i="9"/>
  <c r="CG47" i="9"/>
  <c r="CH47" i="9"/>
  <c r="CI47" i="9"/>
  <c r="CJ47" i="9"/>
  <c r="CK47" i="9"/>
  <c r="CL47" i="9"/>
  <c r="CM47" i="9"/>
  <c r="CN47" i="9"/>
  <c r="CO47" i="9"/>
  <c r="CP47" i="9"/>
  <c r="CQ47" i="9"/>
  <c r="CR47" i="9"/>
  <c r="CS47" i="9"/>
  <c r="CT47" i="9"/>
  <c r="CU47" i="9"/>
  <c r="CV47" i="9"/>
  <c r="CW47" i="9"/>
  <c r="CX47" i="9"/>
  <c r="CY47" i="9"/>
  <c r="CZ47" i="9"/>
  <c r="DA47" i="9"/>
  <c r="DB47" i="9"/>
  <c r="DC47" i="9"/>
  <c r="DD47" i="9"/>
  <c r="DE47" i="9"/>
  <c r="DF47" i="9"/>
  <c r="DG47" i="9"/>
  <c r="DH47" i="9"/>
  <c r="BH47" i="9"/>
  <c r="BH46" i="9" s="1"/>
  <c r="BH42" i="9"/>
  <c r="BH44" i="9"/>
  <c r="BI32" i="9"/>
  <c r="BJ32" i="9"/>
  <c r="BK32" i="9"/>
  <c r="BL32" i="9"/>
  <c r="BM32" i="9"/>
  <c r="BN32" i="9"/>
  <c r="BO32" i="9"/>
  <c r="BP32" i="9"/>
  <c r="BQ32" i="9"/>
  <c r="BR32" i="9"/>
  <c r="BS32" i="9"/>
  <c r="BT32" i="9"/>
  <c r="BU32" i="9"/>
  <c r="BV32" i="9"/>
  <c r="BW32" i="9"/>
  <c r="BX32" i="9"/>
  <c r="BY32" i="9"/>
  <c r="BZ32" i="9"/>
  <c r="CA32" i="9"/>
  <c r="CB32" i="9"/>
  <c r="CC32" i="9"/>
  <c r="CD32" i="9"/>
  <c r="CE32" i="9"/>
  <c r="CF32" i="9"/>
  <c r="CG32" i="9"/>
  <c r="CH32" i="9"/>
  <c r="CI32" i="9"/>
  <c r="CJ32" i="9"/>
  <c r="CK32" i="9"/>
  <c r="CL32" i="9"/>
  <c r="CM32" i="9"/>
  <c r="CN32" i="9"/>
  <c r="CO32" i="9"/>
  <c r="CP32" i="9"/>
  <c r="CQ32" i="9"/>
  <c r="CR32" i="9"/>
  <c r="CS32" i="9"/>
  <c r="CT32" i="9"/>
  <c r="CU32" i="9"/>
  <c r="CV32" i="9"/>
  <c r="CW32" i="9"/>
  <c r="CX32" i="9"/>
  <c r="CY32" i="9"/>
  <c r="CZ32" i="9"/>
  <c r="DA32" i="9"/>
  <c r="DB32" i="9"/>
  <c r="DC32" i="9"/>
  <c r="DD32" i="9"/>
  <c r="DE32" i="9"/>
  <c r="DF32" i="9"/>
  <c r="DG32" i="9"/>
  <c r="DH32" i="9"/>
  <c r="BI35" i="9"/>
  <c r="BJ35" i="9"/>
  <c r="BJ33" i="9" s="1"/>
  <c r="BK35" i="9"/>
  <c r="BL35" i="9"/>
  <c r="BM35" i="9"/>
  <c r="BN35" i="9"/>
  <c r="BO35" i="9"/>
  <c r="BP35" i="9"/>
  <c r="BQ35" i="9"/>
  <c r="BR35" i="9"/>
  <c r="BR33" i="9" s="1"/>
  <c r="BS35" i="9"/>
  <c r="BT35" i="9"/>
  <c r="BU35" i="9"/>
  <c r="BV35" i="9"/>
  <c r="BW35" i="9"/>
  <c r="BX35" i="9"/>
  <c r="BY35" i="9"/>
  <c r="BZ35" i="9"/>
  <c r="BZ33" i="9" s="1"/>
  <c r="CA35" i="9"/>
  <c r="CB35" i="9"/>
  <c r="CC35" i="9"/>
  <c r="CD35" i="9"/>
  <c r="CE35" i="9"/>
  <c r="CF35" i="9"/>
  <c r="CG35" i="9"/>
  <c r="CH35" i="9"/>
  <c r="CH33" i="9" s="1"/>
  <c r="CI35" i="9"/>
  <c r="CJ35" i="9"/>
  <c r="CK35" i="9"/>
  <c r="CL35" i="9"/>
  <c r="CM35" i="9"/>
  <c r="CN35" i="9"/>
  <c r="CO35" i="9"/>
  <c r="CP35" i="9"/>
  <c r="CP33" i="9" s="1"/>
  <c r="CQ35" i="9"/>
  <c r="CR35" i="9"/>
  <c r="CS35" i="9"/>
  <c r="CT35" i="9"/>
  <c r="CU35" i="9"/>
  <c r="CV35" i="9"/>
  <c r="CW35" i="9"/>
  <c r="CX35" i="9"/>
  <c r="CX33" i="9" s="1"/>
  <c r="CY35" i="9"/>
  <c r="CZ35" i="9"/>
  <c r="DA35" i="9"/>
  <c r="DB35" i="9"/>
  <c r="DC35" i="9"/>
  <c r="DD35" i="9"/>
  <c r="DE35" i="9"/>
  <c r="DF35" i="9"/>
  <c r="DF33" i="9" s="1"/>
  <c r="DG35" i="9"/>
  <c r="DH35" i="9"/>
  <c r="BI37" i="9"/>
  <c r="BJ37" i="9"/>
  <c r="BK37" i="9"/>
  <c r="BL37" i="9"/>
  <c r="BL33" i="9" s="1"/>
  <c r="BM37" i="9"/>
  <c r="BN37" i="9"/>
  <c r="BO37" i="9"/>
  <c r="BP37" i="9"/>
  <c r="BQ37" i="9"/>
  <c r="BR37" i="9"/>
  <c r="BS37" i="9"/>
  <c r="BT37" i="9"/>
  <c r="BT33" i="9" s="1"/>
  <c r="BU37" i="9"/>
  <c r="BV37" i="9"/>
  <c r="BW37" i="9"/>
  <c r="BX37" i="9"/>
  <c r="BY37" i="9"/>
  <c r="BZ37" i="9"/>
  <c r="CA37" i="9"/>
  <c r="CB37" i="9"/>
  <c r="CB33" i="9" s="1"/>
  <c r="CC37" i="9"/>
  <c r="CD37" i="9"/>
  <c r="CE37" i="9"/>
  <c r="CF37" i="9"/>
  <c r="CG37" i="9"/>
  <c r="CH37" i="9"/>
  <c r="CI37" i="9"/>
  <c r="CJ37" i="9"/>
  <c r="CJ33" i="9" s="1"/>
  <c r="CK37" i="9"/>
  <c r="CL37" i="9"/>
  <c r="CM37" i="9"/>
  <c r="CN37" i="9"/>
  <c r="CO37" i="9"/>
  <c r="CP37" i="9"/>
  <c r="CQ37" i="9"/>
  <c r="CR37" i="9"/>
  <c r="CR33" i="9" s="1"/>
  <c r="CS37" i="9"/>
  <c r="CT37" i="9"/>
  <c r="CU37" i="9"/>
  <c r="CV37" i="9"/>
  <c r="CW37" i="9"/>
  <c r="CX37" i="9"/>
  <c r="CY37" i="9"/>
  <c r="CZ37" i="9"/>
  <c r="CZ33" i="9" s="1"/>
  <c r="DA37" i="9"/>
  <c r="DB37" i="9"/>
  <c r="DC37" i="9"/>
  <c r="DD37" i="9"/>
  <c r="DE37" i="9"/>
  <c r="DF37" i="9"/>
  <c r="DG37" i="9"/>
  <c r="DH37" i="9"/>
  <c r="DH33" i="9" s="1"/>
  <c r="BH37" i="9"/>
  <c r="BH35" i="9"/>
  <c r="BH32" i="9"/>
  <c r="BI24" i="9"/>
  <c r="BJ24" i="9"/>
  <c r="BK24" i="9"/>
  <c r="BL24" i="9"/>
  <c r="BM24" i="9"/>
  <c r="BN24" i="9"/>
  <c r="BO24" i="9"/>
  <c r="BP24" i="9"/>
  <c r="BQ24" i="9"/>
  <c r="BR24" i="9"/>
  <c r="BS24" i="9"/>
  <c r="BT24" i="9"/>
  <c r="BU24" i="9"/>
  <c r="BV24" i="9"/>
  <c r="BW24" i="9"/>
  <c r="BX24" i="9"/>
  <c r="BY24" i="9"/>
  <c r="BZ24" i="9"/>
  <c r="CA24" i="9"/>
  <c r="CB24" i="9"/>
  <c r="CC24" i="9"/>
  <c r="CD24" i="9"/>
  <c r="CE24" i="9"/>
  <c r="CF24" i="9"/>
  <c r="CG24" i="9"/>
  <c r="CH24" i="9"/>
  <c r="CI24" i="9"/>
  <c r="CJ24" i="9"/>
  <c r="CK24" i="9"/>
  <c r="CL24" i="9"/>
  <c r="CM24" i="9"/>
  <c r="CN24" i="9"/>
  <c r="CO24" i="9"/>
  <c r="CP24" i="9"/>
  <c r="CQ24" i="9"/>
  <c r="CR24" i="9"/>
  <c r="CS24" i="9"/>
  <c r="CT24" i="9"/>
  <c r="CU24" i="9"/>
  <c r="CV24" i="9"/>
  <c r="CW24" i="9"/>
  <c r="CX24" i="9"/>
  <c r="CY24" i="9"/>
  <c r="CZ24" i="9"/>
  <c r="DA24" i="9"/>
  <c r="DB24" i="9"/>
  <c r="DC24" i="9"/>
  <c r="DD24" i="9"/>
  <c r="DE24" i="9"/>
  <c r="DF24" i="9"/>
  <c r="DG24" i="9"/>
  <c r="DH24" i="9"/>
  <c r="BI29" i="9"/>
  <c r="BJ29" i="9"/>
  <c r="BK29" i="9"/>
  <c r="BL29" i="9"/>
  <c r="BM29" i="9"/>
  <c r="BN29" i="9"/>
  <c r="BO29" i="9"/>
  <c r="BP29" i="9"/>
  <c r="BQ29" i="9"/>
  <c r="BR29" i="9"/>
  <c r="BS29" i="9"/>
  <c r="BT29" i="9"/>
  <c r="BU29" i="9"/>
  <c r="BV29" i="9"/>
  <c r="BW29" i="9"/>
  <c r="BX29" i="9"/>
  <c r="BY29" i="9"/>
  <c r="BZ29" i="9"/>
  <c r="CA29" i="9"/>
  <c r="CB29" i="9"/>
  <c r="CC29" i="9"/>
  <c r="CD29" i="9"/>
  <c r="CE29" i="9"/>
  <c r="CF29" i="9"/>
  <c r="CG29" i="9"/>
  <c r="CH29" i="9"/>
  <c r="CI29" i="9"/>
  <c r="CJ29" i="9"/>
  <c r="CK29" i="9"/>
  <c r="CL29" i="9"/>
  <c r="CM29" i="9"/>
  <c r="CN29" i="9"/>
  <c r="CO29" i="9"/>
  <c r="CP29" i="9"/>
  <c r="CQ29" i="9"/>
  <c r="CR29" i="9"/>
  <c r="CS29" i="9"/>
  <c r="CT29" i="9"/>
  <c r="CU29" i="9"/>
  <c r="CV29" i="9"/>
  <c r="CW29" i="9"/>
  <c r="CX29" i="9"/>
  <c r="CY29" i="9"/>
  <c r="CZ29" i="9"/>
  <c r="DA29" i="9"/>
  <c r="DB29" i="9"/>
  <c r="DC29" i="9"/>
  <c r="DD29" i="9"/>
  <c r="DE29" i="9"/>
  <c r="DF29" i="9"/>
  <c r="DG29" i="9"/>
  <c r="DH29" i="9"/>
  <c r="BI30" i="9"/>
  <c r="BJ30" i="9"/>
  <c r="BK30" i="9"/>
  <c r="BL30" i="9"/>
  <c r="BM30" i="9"/>
  <c r="BN30" i="9"/>
  <c r="BO30" i="9"/>
  <c r="BP30" i="9"/>
  <c r="BQ30" i="9"/>
  <c r="BR30" i="9"/>
  <c r="BS30" i="9"/>
  <c r="BT30" i="9"/>
  <c r="BU30" i="9"/>
  <c r="BV30" i="9"/>
  <c r="BW30" i="9"/>
  <c r="BX30" i="9"/>
  <c r="BY30" i="9"/>
  <c r="BZ30" i="9"/>
  <c r="CA30" i="9"/>
  <c r="CB30" i="9"/>
  <c r="CC30" i="9"/>
  <c r="CD30" i="9"/>
  <c r="CE30" i="9"/>
  <c r="CF30" i="9"/>
  <c r="CG30" i="9"/>
  <c r="CH30" i="9"/>
  <c r="CI30" i="9"/>
  <c r="CJ30" i="9"/>
  <c r="CK30" i="9"/>
  <c r="CL30" i="9"/>
  <c r="CM30" i="9"/>
  <c r="CN30" i="9"/>
  <c r="CO30" i="9"/>
  <c r="CP30" i="9"/>
  <c r="CQ30" i="9"/>
  <c r="CR30" i="9"/>
  <c r="CS30" i="9"/>
  <c r="CT30" i="9"/>
  <c r="CU30" i="9"/>
  <c r="CV30" i="9"/>
  <c r="CW30" i="9"/>
  <c r="CX30" i="9"/>
  <c r="CY30" i="9"/>
  <c r="CZ30" i="9"/>
  <c r="DA30" i="9"/>
  <c r="DB30" i="9"/>
  <c r="DC30" i="9"/>
  <c r="DD30" i="9"/>
  <c r="DE30" i="9"/>
  <c r="DF30" i="9"/>
  <c r="DG30" i="9"/>
  <c r="DH30" i="9"/>
  <c r="BH30" i="9"/>
  <c r="BH29" i="9"/>
  <c r="BH24" i="9"/>
  <c r="BI16" i="9"/>
  <c r="BJ16" i="9"/>
  <c r="BK16" i="9"/>
  <c r="BL16" i="9"/>
  <c r="BM16" i="9"/>
  <c r="BN16" i="9"/>
  <c r="BO16" i="9"/>
  <c r="BP16" i="9"/>
  <c r="BQ16" i="9"/>
  <c r="BR16" i="9"/>
  <c r="BS16" i="9"/>
  <c r="BT16" i="9"/>
  <c r="BU16" i="9"/>
  <c r="BV16" i="9"/>
  <c r="BW16" i="9"/>
  <c r="BX16" i="9"/>
  <c r="BY16" i="9"/>
  <c r="BZ16" i="9"/>
  <c r="CA16" i="9"/>
  <c r="CB16" i="9"/>
  <c r="CC16" i="9"/>
  <c r="CD16" i="9"/>
  <c r="CE16" i="9"/>
  <c r="CF16" i="9"/>
  <c r="CG16" i="9"/>
  <c r="CH16" i="9"/>
  <c r="CI16" i="9"/>
  <c r="CJ16" i="9"/>
  <c r="CK16" i="9"/>
  <c r="CL16" i="9"/>
  <c r="CM16" i="9"/>
  <c r="CN16" i="9"/>
  <c r="CO16" i="9"/>
  <c r="CP16" i="9"/>
  <c r="CQ16" i="9"/>
  <c r="CR16" i="9"/>
  <c r="CS16" i="9"/>
  <c r="CT16" i="9"/>
  <c r="CU16" i="9"/>
  <c r="CV16" i="9"/>
  <c r="CW16" i="9"/>
  <c r="CX16" i="9"/>
  <c r="CY16" i="9"/>
  <c r="CZ16" i="9"/>
  <c r="DA16" i="9"/>
  <c r="DB16" i="9"/>
  <c r="DC16" i="9"/>
  <c r="DD16" i="9"/>
  <c r="DE16" i="9"/>
  <c r="DF16" i="9"/>
  <c r="DG16" i="9"/>
  <c r="DH16" i="9"/>
  <c r="BI19" i="9"/>
  <c r="BJ19" i="9"/>
  <c r="BK19" i="9"/>
  <c r="BL19" i="9"/>
  <c r="BM19" i="9"/>
  <c r="BN19" i="9"/>
  <c r="BO19" i="9"/>
  <c r="BP19" i="9"/>
  <c r="BQ19" i="9"/>
  <c r="BR19" i="9"/>
  <c r="BS19" i="9"/>
  <c r="BT19" i="9"/>
  <c r="BU19" i="9"/>
  <c r="BV19" i="9"/>
  <c r="BW19" i="9"/>
  <c r="BX19" i="9"/>
  <c r="BY19" i="9"/>
  <c r="BZ19" i="9"/>
  <c r="CA19" i="9"/>
  <c r="CB19" i="9"/>
  <c r="CC19" i="9"/>
  <c r="CD19" i="9"/>
  <c r="CE19" i="9"/>
  <c r="CF19" i="9"/>
  <c r="CG19" i="9"/>
  <c r="CH19" i="9"/>
  <c r="CI19" i="9"/>
  <c r="CJ19" i="9"/>
  <c r="CK19" i="9"/>
  <c r="CL19" i="9"/>
  <c r="CM19" i="9"/>
  <c r="CN19" i="9"/>
  <c r="CO19" i="9"/>
  <c r="CP19" i="9"/>
  <c r="CQ19" i="9"/>
  <c r="CR19" i="9"/>
  <c r="CS19" i="9"/>
  <c r="CT19" i="9"/>
  <c r="CU19" i="9"/>
  <c r="CV19" i="9"/>
  <c r="CW19" i="9"/>
  <c r="CX19" i="9"/>
  <c r="CY19" i="9"/>
  <c r="CZ19" i="9"/>
  <c r="DA19" i="9"/>
  <c r="DB19" i="9"/>
  <c r="DC19" i="9"/>
  <c r="DD19" i="9"/>
  <c r="DE19" i="9"/>
  <c r="DF19" i="9"/>
  <c r="DG19" i="9"/>
  <c r="DH19" i="9"/>
  <c r="BI22" i="9"/>
  <c r="BJ22" i="9"/>
  <c r="BK22" i="9"/>
  <c r="BL22" i="9"/>
  <c r="BM22" i="9"/>
  <c r="BN22" i="9"/>
  <c r="BO22" i="9"/>
  <c r="BP22" i="9"/>
  <c r="BQ22" i="9"/>
  <c r="BR22" i="9"/>
  <c r="BS22" i="9"/>
  <c r="BT22" i="9"/>
  <c r="BU22" i="9"/>
  <c r="BV22" i="9"/>
  <c r="BW22" i="9"/>
  <c r="BX22" i="9"/>
  <c r="BY22" i="9"/>
  <c r="BZ22" i="9"/>
  <c r="CA22" i="9"/>
  <c r="CB22" i="9"/>
  <c r="CC22" i="9"/>
  <c r="CD22" i="9"/>
  <c r="CE22" i="9"/>
  <c r="CF22" i="9"/>
  <c r="CG22" i="9"/>
  <c r="CH22" i="9"/>
  <c r="CI22" i="9"/>
  <c r="CJ22" i="9"/>
  <c r="CK22" i="9"/>
  <c r="CL22" i="9"/>
  <c r="CM22" i="9"/>
  <c r="CN22" i="9"/>
  <c r="CO22" i="9"/>
  <c r="CP22" i="9"/>
  <c r="CQ22" i="9"/>
  <c r="CR22" i="9"/>
  <c r="CS22" i="9"/>
  <c r="CT22" i="9"/>
  <c r="CU22" i="9"/>
  <c r="CV22" i="9"/>
  <c r="CW22" i="9"/>
  <c r="CX22" i="9"/>
  <c r="CY22" i="9"/>
  <c r="CZ22" i="9"/>
  <c r="DA22" i="9"/>
  <c r="DB22" i="9"/>
  <c r="DC22" i="9"/>
  <c r="DD22" i="9"/>
  <c r="DE22" i="9"/>
  <c r="DF22" i="9"/>
  <c r="DG22" i="9"/>
  <c r="DH22" i="9"/>
  <c r="BH19" i="9"/>
  <c r="BH22" i="9"/>
  <c r="BI9" i="9"/>
  <c r="BJ9" i="9"/>
  <c r="BK9" i="9"/>
  <c r="BL9" i="9"/>
  <c r="BM9" i="9"/>
  <c r="BN9" i="9"/>
  <c r="BO9" i="9"/>
  <c r="BP9" i="9"/>
  <c r="BQ9" i="9"/>
  <c r="BR9" i="9"/>
  <c r="BS9" i="9"/>
  <c r="BT9" i="9"/>
  <c r="BU9" i="9"/>
  <c r="BV9" i="9"/>
  <c r="BW9" i="9"/>
  <c r="BX9" i="9"/>
  <c r="BY9" i="9"/>
  <c r="BZ9" i="9"/>
  <c r="CA9" i="9"/>
  <c r="CB9" i="9"/>
  <c r="CC9" i="9"/>
  <c r="CD9" i="9"/>
  <c r="CE9" i="9"/>
  <c r="CF9" i="9"/>
  <c r="CG9" i="9"/>
  <c r="CH9" i="9"/>
  <c r="CI9" i="9"/>
  <c r="CJ9" i="9"/>
  <c r="CK9" i="9"/>
  <c r="CL9" i="9"/>
  <c r="CM9" i="9"/>
  <c r="CN9" i="9"/>
  <c r="CO9" i="9"/>
  <c r="CP9" i="9"/>
  <c r="CQ9" i="9"/>
  <c r="CR9" i="9"/>
  <c r="CS9" i="9"/>
  <c r="CT9" i="9"/>
  <c r="CU9" i="9"/>
  <c r="CV9" i="9"/>
  <c r="CW9" i="9"/>
  <c r="CX9" i="9"/>
  <c r="CY9" i="9"/>
  <c r="CZ9" i="9"/>
  <c r="DA9" i="9"/>
  <c r="DB9" i="9"/>
  <c r="DC9" i="9"/>
  <c r="DD9" i="9"/>
  <c r="DE9" i="9"/>
  <c r="DF9" i="9"/>
  <c r="DG9" i="9"/>
  <c r="DH9" i="9"/>
  <c r="BI10" i="9"/>
  <c r="BJ10" i="9"/>
  <c r="BK10" i="9"/>
  <c r="BL10" i="9"/>
  <c r="BM10" i="9"/>
  <c r="BN10" i="9"/>
  <c r="BN8" i="9" s="1"/>
  <c r="BO10" i="9"/>
  <c r="BP10" i="9"/>
  <c r="BQ10" i="9"/>
  <c r="BR10" i="9"/>
  <c r="BS10" i="9"/>
  <c r="BT10" i="9"/>
  <c r="BU10" i="9"/>
  <c r="BV10" i="9"/>
  <c r="BV8" i="9" s="1"/>
  <c r="BW10" i="9"/>
  <c r="BX10" i="9"/>
  <c r="BY10" i="9"/>
  <c r="BZ10" i="9"/>
  <c r="CA10" i="9"/>
  <c r="CB10" i="9"/>
  <c r="CC10" i="9"/>
  <c r="CD10" i="9"/>
  <c r="CD8" i="9" s="1"/>
  <c r="CE10" i="9"/>
  <c r="CF10" i="9"/>
  <c r="CG10" i="9"/>
  <c r="CH10" i="9"/>
  <c r="CI10" i="9"/>
  <c r="CJ10" i="9"/>
  <c r="CK10" i="9"/>
  <c r="CL10" i="9"/>
  <c r="CL8" i="9" s="1"/>
  <c r="CM10" i="9"/>
  <c r="CN10" i="9"/>
  <c r="CO10" i="9"/>
  <c r="CP10" i="9"/>
  <c r="CQ10" i="9"/>
  <c r="CR10" i="9"/>
  <c r="CS10" i="9"/>
  <c r="CT10" i="9"/>
  <c r="CT8" i="9" s="1"/>
  <c r="CU10" i="9"/>
  <c r="CV10" i="9"/>
  <c r="CW10" i="9"/>
  <c r="CX10" i="9"/>
  <c r="CY10" i="9"/>
  <c r="CZ10" i="9"/>
  <c r="DA10" i="9"/>
  <c r="DB10" i="9"/>
  <c r="DB8" i="9" s="1"/>
  <c r="DC10" i="9"/>
  <c r="DD10" i="9"/>
  <c r="DE10" i="9"/>
  <c r="DF10" i="9"/>
  <c r="DG10" i="9"/>
  <c r="DH10" i="9"/>
  <c r="BI12" i="9"/>
  <c r="BJ12" i="9"/>
  <c r="BK12" i="9"/>
  <c r="BL12" i="9"/>
  <c r="BM12" i="9"/>
  <c r="BN12" i="9"/>
  <c r="BO12" i="9"/>
  <c r="BP12" i="9"/>
  <c r="BQ12" i="9"/>
  <c r="BR12" i="9"/>
  <c r="BS12" i="9"/>
  <c r="BT12" i="9"/>
  <c r="BU12" i="9"/>
  <c r="BV12" i="9"/>
  <c r="BW12" i="9"/>
  <c r="BX12" i="9"/>
  <c r="BY12" i="9"/>
  <c r="BZ12" i="9"/>
  <c r="CA12" i="9"/>
  <c r="CB12" i="9"/>
  <c r="CC12" i="9"/>
  <c r="CD12" i="9"/>
  <c r="CE12" i="9"/>
  <c r="CF12" i="9"/>
  <c r="CG12" i="9"/>
  <c r="CH12" i="9"/>
  <c r="CI12" i="9"/>
  <c r="CJ12" i="9"/>
  <c r="CK12" i="9"/>
  <c r="CL12" i="9"/>
  <c r="CM12" i="9"/>
  <c r="CN12" i="9"/>
  <c r="CO12" i="9"/>
  <c r="CP12" i="9"/>
  <c r="CQ12" i="9"/>
  <c r="CR12" i="9"/>
  <c r="CS12" i="9"/>
  <c r="CT12" i="9"/>
  <c r="CU12" i="9"/>
  <c r="CV12" i="9"/>
  <c r="CW12" i="9"/>
  <c r="CX12" i="9"/>
  <c r="CY12" i="9"/>
  <c r="CZ12" i="9"/>
  <c r="DA12" i="9"/>
  <c r="DB12" i="9"/>
  <c r="DC12" i="9"/>
  <c r="DD12" i="9"/>
  <c r="DE12" i="9"/>
  <c r="DF12" i="9"/>
  <c r="DG12" i="9"/>
  <c r="DH12" i="9"/>
  <c r="BH12" i="9"/>
  <c r="BH10" i="9"/>
  <c r="BH9" i="9"/>
  <c r="BM8" i="9" l="1"/>
  <c r="CS8" i="9"/>
  <c r="CC8" i="9"/>
  <c r="CX18" i="9"/>
  <c r="CH18" i="9"/>
  <c r="BJ18" i="9"/>
  <c r="DA8" i="9"/>
  <c r="BU8" i="9"/>
  <c r="CP18" i="9"/>
  <c r="BR18" i="9"/>
  <c r="DG8" i="9"/>
  <c r="CQ8" i="9"/>
  <c r="CA8" i="9"/>
  <c r="BS8" i="9"/>
  <c r="BK8" i="9"/>
  <c r="DH28" i="9"/>
  <c r="CZ28" i="9"/>
  <c r="CR28" i="9"/>
  <c r="CJ28" i="9"/>
  <c r="CB28" i="9"/>
  <c r="BT28" i="9"/>
  <c r="BL28" i="9"/>
  <c r="DG33" i="9"/>
  <c r="CY33" i="9"/>
  <c r="CQ33" i="9"/>
  <c r="CI33" i="9"/>
  <c r="CA33" i="9"/>
  <c r="BS33" i="9"/>
  <c r="BK33" i="9"/>
  <c r="BO46" i="9"/>
  <c r="DF51" i="9"/>
  <c r="CX51" i="9"/>
  <c r="CP51" i="9"/>
  <c r="CH51" i="9"/>
  <c r="BZ51" i="9"/>
  <c r="BR51" i="9"/>
  <c r="BJ51" i="9"/>
  <c r="CK8" i="9"/>
  <c r="DF18" i="9"/>
  <c r="BZ18" i="9"/>
  <c r="BH8" i="9"/>
  <c r="CY8" i="9"/>
  <c r="CI8" i="9"/>
  <c r="DE51" i="9"/>
  <c r="CW51" i="9"/>
  <c r="CO51" i="9"/>
  <c r="CG51" i="9"/>
  <c r="BY51" i="9"/>
  <c r="BQ51" i="9"/>
  <c r="BI51" i="9"/>
  <c r="CV61" i="9"/>
  <c r="CF61" i="9"/>
  <c r="BP61" i="9"/>
  <c r="CU61" i="9"/>
  <c r="CM61" i="9"/>
  <c r="CE61" i="9"/>
  <c r="BW61" i="9"/>
  <c r="BO61" i="9"/>
  <c r="DA61" i="9"/>
  <c r="CS61" i="9"/>
  <c r="CK61" i="9"/>
  <c r="CC61" i="9"/>
  <c r="BU61" i="9"/>
  <c r="DE61" i="9"/>
  <c r="CO61" i="9"/>
  <c r="BY61" i="9"/>
  <c r="DE71" i="9"/>
  <c r="CG71" i="9"/>
  <c r="BQ71" i="9"/>
  <c r="BI71" i="9"/>
  <c r="CV46" i="9"/>
  <c r="CF46" i="9"/>
  <c r="BP46" i="9"/>
  <c r="BH51" i="9"/>
  <c r="CU46" i="9"/>
  <c r="CM46" i="9"/>
  <c r="BS71" i="9"/>
  <c r="DC71" i="9"/>
  <c r="CE71" i="9"/>
  <c r="F159" i="10"/>
  <c r="E159" i="10"/>
  <c r="E187" i="10"/>
  <c r="BZ8" i="9"/>
  <c r="DC8" i="9"/>
  <c r="BO8" i="9"/>
  <c r="DD51" i="9"/>
  <c r="CV51" i="9"/>
  <c r="CN51" i="9"/>
  <c r="CF51" i="9"/>
  <c r="BX51" i="9"/>
  <c r="BP51" i="9"/>
  <c r="DF61" i="9"/>
  <c r="CX61" i="9"/>
  <c r="CP61" i="9"/>
  <c r="CH61" i="9"/>
  <c r="BZ61" i="9"/>
  <c r="BR61" i="9"/>
  <c r="BJ61" i="9"/>
  <c r="BN61" i="9"/>
  <c r="CP8" i="9"/>
  <c r="CU8" i="9"/>
  <c r="CR18" i="9"/>
  <c r="BL18" i="9"/>
  <c r="DC28" i="9"/>
  <c r="CU28" i="9"/>
  <c r="CM28" i="9"/>
  <c r="CE28" i="9"/>
  <c r="BW28" i="9"/>
  <c r="DE46" i="9"/>
  <c r="CW46" i="9"/>
  <c r="CO46" i="9"/>
  <c r="CG46" i="9"/>
  <c r="BY46" i="9"/>
  <c r="BQ46" i="9"/>
  <c r="BI46" i="9"/>
  <c r="DC46" i="9"/>
  <c r="BW46" i="9"/>
  <c r="CX8" i="9"/>
  <c r="CM8" i="9"/>
  <c r="DH18" i="9"/>
  <c r="BT18" i="9"/>
  <c r="DC18" i="9"/>
  <c r="CU18" i="9"/>
  <c r="CM18" i="9"/>
  <c r="CE18" i="9"/>
  <c r="BW18" i="9"/>
  <c r="BO18" i="9"/>
  <c r="DA33" i="9"/>
  <c r="CS33" i="9"/>
  <c r="CK33" i="9"/>
  <c r="CC33" i="9"/>
  <c r="BU33" i="9"/>
  <c r="BM33" i="9"/>
  <c r="DD46" i="9"/>
  <c r="CN46" i="9"/>
  <c r="BX46" i="9"/>
  <c r="DD61" i="9"/>
  <c r="CN61" i="9"/>
  <c r="BX61" i="9"/>
  <c r="BR8" i="9"/>
  <c r="CE8" i="9"/>
  <c r="CZ18" i="9"/>
  <c r="CJ18" i="9"/>
  <c r="CV8" i="9"/>
  <c r="CF8" i="9"/>
  <c r="BP8" i="9"/>
  <c r="CZ8" i="9"/>
  <c r="CB8" i="9"/>
  <c r="BL8" i="9"/>
  <c r="DA28" i="9"/>
  <c r="CK28" i="9"/>
  <c r="CC28" i="9"/>
  <c r="BM28" i="9"/>
  <c r="DA51" i="9"/>
  <c r="CS51" i="9"/>
  <c r="CK51" i="9"/>
  <c r="CC51" i="9"/>
  <c r="BU51" i="9"/>
  <c r="BM51" i="9"/>
  <c r="BJ8" i="9"/>
  <c r="BW8" i="9"/>
  <c r="CB18" i="9"/>
  <c r="DD8" i="9"/>
  <c r="CN8" i="9"/>
  <c r="BX8" i="9"/>
  <c r="DH8" i="9"/>
  <c r="CR8" i="9"/>
  <c r="CJ8" i="9"/>
  <c r="BT8" i="9"/>
  <c r="CS28" i="9"/>
  <c r="BU28" i="9"/>
  <c r="DB46" i="9"/>
  <c r="CT46" i="9"/>
  <c r="CL46" i="9"/>
  <c r="CD46" i="9"/>
  <c r="BV46" i="9"/>
  <c r="BN46" i="9"/>
  <c r="DF8" i="9"/>
  <c r="DE8" i="9"/>
  <c r="CW8" i="9"/>
  <c r="CO8" i="9"/>
  <c r="CG8" i="9"/>
  <c r="BY8" i="9"/>
  <c r="BQ8" i="9"/>
  <c r="BI8" i="9"/>
  <c r="BH33" i="9"/>
  <c r="CW61" i="9"/>
  <c r="CG61" i="9"/>
  <c r="BQ61" i="9"/>
  <c r="BH71" i="9"/>
  <c r="CH8" i="9"/>
  <c r="BH28" i="9"/>
  <c r="CJ71" i="9"/>
  <c r="CD28" i="9"/>
  <c r="DG46" i="9"/>
  <c r="CY46" i="9"/>
  <c r="CQ46" i="9"/>
  <c r="CI46" i="9"/>
  <c r="CA46" i="9"/>
  <c r="BS46" i="9"/>
  <c r="BK46" i="9"/>
  <c r="DC51" i="9"/>
  <c r="CU51" i="9"/>
  <c r="CM51" i="9"/>
  <c r="CE51" i="9"/>
  <c r="BW51" i="9"/>
  <c r="BO51" i="9"/>
  <c r="DB71" i="9"/>
  <c r="CT71" i="9"/>
  <c r="CL71" i="9"/>
  <c r="CD71" i="9"/>
  <c r="BV71" i="9"/>
  <c r="BN71" i="9"/>
  <c r="CT28" i="9"/>
  <c r="BN28" i="9"/>
  <c r="DB18" i="9"/>
  <c r="CT18" i="9"/>
  <c r="CL18" i="9"/>
  <c r="CD18" i="9"/>
  <c r="BV18" i="9"/>
  <c r="BN18" i="9"/>
  <c r="DF28" i="9"/>
  <c r="CX28" i="9"/>
  <c r="CP28" i="9"/>
  <c r="CH28" i="9"/>
  <c r="BZ28" i="9"/>
  <c r="BR28" i="9"/>
  <c r="BJ28" i="9"/>
  <c r="DB33" i="9"/>
  <c r="CT33" i="9"/>
  <c r="CL33" i="9"/>
  <c r="CD33" i="9"/>
  <c r="BV33" i="9"/>
  <c r="BN33" i="9"/>
  <c r="DF46" i="9"/>
  <c r="CX46" i="9"/>
  <c r="CP46" i="9"/>
  <c r="CH46" i="9"/>
  <c r="BZ46" i="9"/>
  <c r="BR46" i="9"/>
  <c r="BJ46" i="9"/>
  <c r="DB51" i="9"/>
  <c r="CT51" i="9"/>
  <c r="CL51" i="9"/>
  <c r="CD51" i="9"/>
  <c r="BV51" i="9"/>
  <c r="BN51" i="9"/>
  <c r="CO18" i="9"/>
  <c r="DE18" i="9"/>
  <c r="DD18" i="9"/>
  <c r="CV18" i="9"/>
  <c r="CN18" i="9"/>
  <c r="CF18" i="9"/>
  <c r="BX18" i="9"/>
  <c r="BP18" i="9"/>
  <c r="DD28" i="9"/>
  <c r="CV28" i="9"/>
  <c r="CN28" i="9"/>
  <c r="CF28" i="9"/>
  <c r="BX28" i="9"/>
  <c r="BP28" i="9"/>
  <c r="DD33" i="9"/>
  <c r="CV33" i="9"/>
  <c r="CN33" i="9"/>
  <c r="CF33" i="9"/>
  <c r="BX33" i="9"/>
  <c r="BP33" i="9"/>
  <c r="CW18" i="9"/>
  <c r="DG18" i="9"/>
  <c r="CY18" i="9"/>
  <c r="CQ18" i="9"/>
  <c r="CI18" i="9"/>
  <c r="CA18" i="9"/>
  <c r="BS18" i="9"/>
  <c r="BK18" i="9"/>
  <c r="DG28" i="9"/>
  <c r="CY28" i="9"/>
  <c r="CQ28" i="9"/>
  <c r="CI28" i="9"/>
  <c r="CA28" i="9"/>
  <c r="BS28" i="9"/>
  <c r="BK28" i="9"/>
  <c r="BO28" i="9"/>
  <c r="DC33" i="9"/>
  <c r="CU33" i="9"/>
  <c r="CM33" i="9"/>
  <c r="CE33" i="9"/>
  <c r="BW33" i="9"/>
  <c r="BO33" i="9"/>
  <c r="DG51" i="9"/>
  <c r="CY51" i="9"/>
  <c r="CQ51" i="9"/>
  <c r="CI51" i="9"/>
  <c r="CA51" i="9"/>
  <c r="BS51" i="9"/>
  <c r="BK51" i="9"/>
  <c r="BM61" i="9"/>
  <c r="DB28" i="9"/>
  <c r="BV28" i="9"/>
  <c r="BH18" i="9"/>
  <c r="CS18" i="9"/>
  <c r="CC18" i="9"/>
  <c r="BM18" i="9"/>
  <c r="CG18" i="9"/>
  <c r="BQ18" i="9"/>
  <c r="BI18" i="9"/>
  <c r="DE28" i="9"/>
  <c r="CW28" i="9"/>
  <c r="CO28" i="9"/>
  <c r="CG28" i="9"/>
  <c r="BY28" i="9"/>
  <c r="BQ28" i="9"/>
  <c r="BI28" i="9"/>
  <c r="DE33" i="9"/>
  <c r="CW33" i="9"/>
  <c r="CO33" i="9"/>
  <c r="CG33" i="9"/>
  <c r="BY33" i="9"/>
  <c r="BQ33" i="9"/>
  <c r="BI33" i="9"/>
  <c r="DA46" i="9"/>
  <c r="CS46" i="9"/>
  <c r="CK46" i="9"/>
  <c r="CC46" i="9"/>
  <c r="BU46" i="9"/>
  <c r="BM46" i="9"/>
  <c r="DH61" i="9"/>
  <c r="CZ61" i="9"/>
  <c r="CR61" i="9"/>
  <c r="CJ61" i="9"/>
  <c r="CB61" i="9"/>
  <c r="BT61" i="9"/>
  <c r="BL61" i="9"/>
  <c r="DD71" i="9"/>
  <c r="CV71" i="9"/>
  <c r="CN71" i="9"/>
  <c r="CF71" i="9"/>
  <c r="BX71" i="9"/>
  <c r="BP71" i="9"/>
  <c r="CL28" i="9"/>
  <c r="DA18" i="9"/>
  <c r="CK18" i="9"/>
  <c r="BU18" i="9"/>
  <c r="BY18" i="9"/>
  <c r="DH46" i="9"/>
  <c r="CZ46" i="9"/>
  <c r="CR46" i="9"/>
  <c r="CJ46" i="9"/>
  <c r="CB46" i="9"/>
  <c r="BT46" i="9"/>
  <c r="BL46" i="9"/>
  <c r="DG61" i="9"/>
  <c r="CY61" i="9"/>
  <c r="CQ61" i="9"/>
  <c r="CI61" i="9"/>
  <c r="CA61" i="9"/>
  <c r="BS61" i="9"/>
  <c r="BK61" i="9"/>
</calcChain>
</file>

<file path=xl/sharedStrings.xml><?xml version="1.0" encoding="utf-8"?>
<sst xmlns="http://schemas.openxmlformats.org/spreadsheetml/2006/main" count="5421" uniqueCount="87">
  <si>
    <t>Competition information</t>
  </si>
  <si>
    <t>Reads mapped per NGS sample</t>
  </si>
  <si>
    <t>Replicate</t>
  </si>
  <si>
    <t>Medium</t>
  </si>
  <si>
    <t>NA</t>
  </si>
  <si>
    <t>Liquid</t>
  </si>
  <si>
    <t>Agar</t>
  </si>
  <si>
    <t>Time (h)</t>
  </si>
  <si>
    <t>CTX [ug/mL]</t>
  </si>
  <si>
    <t>TEM Allele</t>
  </si>
  <si>
    <t>Number</t>
  </si>
  <si>
    <t>Barcode</t>
  </si>
  <si>
    <t>Name</t>
  </si>
  <si>
    <t>E104K</t>
  </si>
  <si>
    <t>M182T</t>
  </si>
  <si>
    <t>G238S</t>
  </si>
  <si>
    <t>ACAA</t>
  </si>
  <si>
    <t>Wt</t>
  </si>
  <si>
    <t>M182T G238S</t>
  </si>
  <si>
    <t>E104K G238S</t>
  </si>
  <si>
    <t>E104K M182T</t>
  </si>
  <si>
    <t>E104K M182T G238S</t>
  </si>
  <si>
    <t>AGTA</t>
  </si>
  <si>
    <t>TGAT</t>
  </si>
  <si>
    <t>TTGA</t>
  </si>
  <si>
    <t>ATCT</t>
  </si>
  <si>
    <t>GCTA</t>
  </si>
  <si>
    <t>TCAT</t>
  </si>
  <si>
    <t>TAAT</t>
  </si>
  <si>
    <t>Frequency haplotypes</t>
  </si>
  <si>
    <t>Threshold</t>
  </si>
  <si>
    <t>Ln intial ratio</t>
  </si>
  <si>
    <t>Ln Final ratio</t>
  </si>
  <si>
    <t>Selection coeffiecient</t>
  </si>
  <si>
    <t>BFP counts /mL T0</t>
  </si>
  <si>
    <t>BFP #/mL T24h</t>
  </si>
  <si>
    <t>Generations</t>
  </si>
  <si>
    <t>Selection coefficient/generation</t>
  </si>
  <si>
    <t>Genotype</t>
  </si>
  <si>
    <t>Code</t>
  </si>
  <si>
    <t>Median</t>
  </si>
  <si>
    <t>SEM</t>
  </si>
  <si>
    <t>Tem</t>
  </si>
  <si>
    <t>000</t>
  </si>
  <si>
    <t>010</t>
  </si>
  <si>
    <t>001</t>
  </si>
  <si>
    <t>104 182</t>
  </si>
  <si>
    <t>182 238</t>
  </si>
  <si>
    <t>011</t>
  </si>
  <si>
    <t>104 238</t>
  </si>
  <si>
    <t>101</t>
  </si>
  <si>
    <t>104 182 238</t>
  </si>
  <si>
    <t>111</t>
  </si>
  <si>
    <t>Node</t>
  </si>
  <si>
    <t>log focus</t>
  </si>
  <si>
    <t>log competitors</t>
  </si>
  <si>
    <t>Median MIC</t>
  </si>
  <si>
    <t>Mean Selection coefficient/generation</t>
  </si>
  <si>
    <t>Std dev sample</t>
  </si>
  <si>
    <t>MICrank</t>
  </si>
  <si>
    <t>Competition</t>
  </si>
  <si>
    <t>Var 1</t>
  </si>
  <si>
    <t>Var 2</t>
  </si>
  <si>
    <t>Var 3</t>
  </si>
  <si>
    <t>tem</t>
  </si>
  <si>
    <t xml:space="preserve">Cell counts per competition (liquid media are per mL, agar media is per colony) </t>
  </si>
  <si>
    <t xml:space="preserve">104 182 238 </t>
  </si>
  <si>
    <t xml:space="preserve">tem </t>
  </si>
  <si>
    <t>104 182 138</t>
  </si>
  <si>
    <t>Replicate 1</t>
  </si>
  <si>
    <t>Replicate 2</t>
  </si>
  <si>
    <t>Replicate 3</t>
  </si>
  <si>
    <t>Replicate 4</t>
  </si>
  <si>
    <t>Difference log(MIC focus) to log(competitors)</t>
  </si>
  <si>
    <t>Difference log(MIC focal strain) to log(competitors)</t>
  </si>
  <si>
    <t>MIC data</t>
  </si>
  <si>
    <t>Calculated MIC differences for Figure 4</t>
  </si>
  <si>
    <r>
      <t>Sheet</t>
    </r>
    <r>
      <rPr>
        <sz val="12"/>
        <color theme="1"/>
        <rFont val="Calibri"/>
        <family val="2"/>
        <scheme val="minor"/>
      </rPr>
      <t>   </t>
    </r>
  </si>
  <si>
    <t>Description</t>
  </si>
  <si>
    <t>a) Raw+corrected illumina reads</t>
  </si>
  <si>
    <t>b) Relative MIC</t>
  </si>
  <si>
    <t>c) Cell Counts</t>
  </si>
  <si>
    <t>d) SC 0CTX liq 24h to o) SC 0.04CTX Agar 48h</t>
  </si>
  <si>
    <t>Measures of the median MIC of each genotype were compared to the mean MIC measures of the competitors in this manner, and these calculations were used as the basis for the x-axis of figure 4.</t>
  </si>
  <si>
    <t>Cell counts as measured by flow cytometry for each four-mutant competition at each time point, CTX concentration, environment and replicate as indicated in the top of each column.</t>
  </si>
  <si>
    <t>The calculations of selection coefficient (SC) for each genotype in the four-mutant competitions, in the conditions indicated in the label of each tab. Calculations are grouped by replicate, and means of the SC are presented in a separate table at the bottom of each sheet. The data of each sheet represents a different cube-plot for figure 3 (or supplementary figure S2), or a separate facet in figure 4 (or supplementary figure S3).</t>
  </si>
  <si>
    <t xml:space="preserve">Columns G to BG: Counts of the raw illumina reads mapped to the different genotypes in each competition at various time points and treatments as indicated at the top of each column. Orange rows represent the read mappings of the focal genotype of each competition, yellow rows represent the read mappings of genotypes of hamming distance once, green and blue rows represent mapping to genotypes not included in that competitions and which were corrected by accounting for PCR recombination (see methods of this manuscript).                              Columns BH to DH: The raw illumina reads mapped to each genotype were converted to fractions and corrected for recombination events as indicated here and as described in the methods of this manuscript.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</si>
</sst>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5" x14ac:knownFonts="1">
    <font>
      <sz val="12"/>
      <color theme="1"/>
      <name val="Calibri"/>
      <family val="2"/>
      <scheme val="minor"/>
    </font>
    <font>
      <b/>
      <sz val="13"/>
      <color theme="3"/>
      <name val="Calibri"/>
      <family val="2"/>
      <scheme val="minor"/>
    </font>
    <font>
      <b/>
      <sz val="11"/>
      <color theme="3"/>
      <name val="Calibri"/>
      <family val="2"/>
      <scheme val="minor"/>
    </font>
    <font>
      <b/>
      <sz val="15"/>
      <color theme="3"/>
      <name val="Calibri"/>
      <family val="2"/>
      <scheme val="minor"/>
    </font>
    <font>
      <b/>
      <sz val="11"/>
      <color theme="0"/>
      <name val="Calibri"/>
      <family val="2"/>
      <scheme val="minor"/>
    </font>
    <font>
      <sz val="12"/>
      <color theme="1"/>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b/>
      <sz val="11"/>
      <color rgb="FF44546A"/>
      <name val="Calibri"/>
      <family val="2"/>
      <scheme val="minor"/>
    </font>
    <font>
      <sz val="12"/>
      <color rgb="FF000000"/>
      <name val="Calibri"/>
      <family val="2"/>
      <scheme val="minor"/>
    </font>
    <font>
      <sz val="11"/>
      <color rgb="FF000000"/>
      <name val="Calibri"/>
      <family val="2"/>
    </font>
    <font>
      <sz val="11"/>
      <color rgb="FF000000"/>
      <name val="Calibri"/>
      <family val="2"/>
      <scheme val="minor"/>
    </font>
    <font>
      <sz val="11"/>
      <color theme="3"/>
      <name val="Calibri"/>
      <family val="2"/>
      <scheme val="minor"/>
    </font>
    <font>
      <b/>
      <sz val="12"/>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1"/>
        <bgColor indexed="64"/>
      </patternFill>
    </fill>
    <fill>
      <patternFill patternType="solid">
        <fgColor rgb="FFFFCC99"/>
      </patternFill>
    </fill>
    <fill>
      <patternFill patternType="solid">
        <fgColor rgb="FFF2F2F2"/>
      </patternFill>
    </fill>
    <fill>
      <patternFill patternType="solid">
        <fgColor rgb="FFFFFFCC"/>
      </patternFill>
    </fill>
  </fills>
  <borders count="40">
    <border>
      <left/>
      <right/>
      <top/>
      <bottom/>
      <diagonal/>
    </border>
    <border>
      <left/>
      <right/>
      <top/>
      <bottom style="thick">
        <color theme="4" tint="0.499984740745262"/>
      </bottom>
      <diagonal/>
    </border>
    <border>
      <left/>
      <right/>
      <top/>
      <bottom style="medium">
        <color theme="4" tint="0.39997558519241921"/>
      </bottom>
      <diagonal/>
    </border>
    <border>
      <left style="medium">
        <color theme="3" tint="-0.499984740745262"/>
      </left>
      <right/>
      <top style="thick">
        <color theme="4" tint="0.499984740745262"/>
      </top>
      <bottom style="medium">
        <color theme="4" tint="0.39997558519241921"/>
      </bottom>
      <diagonal/>
    </border>
    <border>
      <left/>
      <right/>
      <top style="thick">
        <color theme="4" tint="0.499984740745262"/>
      </top>
      <bottom style="medium">
        <color theme="4" tint="0.39997558519241921"/>
      </bottom>
      <diagonal/>
    </border>
    <border>
      <left style="medium">
        <color theme="3" tint="-0.499984740745262"/>
      </left>
      <right/>
      <top/>
      <bottom style="medium">
        <color theme="4" tint="0.39997558519241921"/>
      </bottom>
      <diagonal/>
    </border>
    <border>
      <left/>
      <right/>
      <top style="medium">
        <color theme="4" tint="0.39997558519241921"/>
      </top>
      <bottom style="medium">
        <color theme="4" tint="0.39997558519241921"/>
      </bottom>
      <diagonal/>
    </border>
    <border>
      <left/>
      <right style="medium">
        <color theme="3"/>
      </right>
      <top/>
      <bottom style="thick">
        <color theme="4" tint="0.499984740745262"/>
      </bottom>
      <diagonal/>
    </border>
    <border>
      <left style="medium">
        <color theme="3"/>
      </left>
      <right/>
      <top/>
      <bottom style="thick">
        <color theme="4" tint="0.499984740745262"/>
      </bottom>
      <diagonal/>
    </border>
    <border>
      <left/>
      <right style="medium">
        <color theme="3"/>
      </right>
      <top/>
      <bottom style="medium">
        <color theme="4" tint="0.39997558519241921"/>
      </bottom>
      <diagonal/>
    </border>
    <border>
      <left style="medium">
        <color theme="3"/>
      </left>
      <right/>
      <top/>
      <bottom style="medium">
        <color theme="4" tint="0.39997558519241921"/>
      </bottom>
      <diagonal/>
    </border>
    <border>
      <left/>
      <right style="medium">
        <color theme="3"/>
      </right>
      <top/>
      <bottom/>
      <diagonal/>
    </border>
    <border>
      <left style="medium">
        <color theme="3"/>
      </left>
      <right/>
      <top/>
      <bottom/>
      <diagonal/>
    </border>
    <border>
      <left/>
      <right/>
      <top/>
      <bottom style="thin">
        <color indexed="64"/>
      </bottom>
      <diagonal/>
    </border>
    <border>
      <left/>
      <right style="medium">
        <color theme="3"/>
      </right>
      <top/>
      <bottom style="thin">
        <color indexed="64"/>
      </bottom>
      <diagonal/>
    </border>
    <border>
      <left style="medium">
        <color theme="3"/>
      </left>
      <right/>
      <top/>
      <bottom style="thin">
        <color indexed="64"/>
      </bottom>
      <diagonal/>
    </border>
    <border>
      <left/>
      <right/>
      <top style="thin">
        <color indexed="64"/>
      </top>
      <bottom/>
      <diagonal/>
    </border>
    <border>
      <left/>
      <right style="medium">
        <color theme="3"/>
      </right>
      <top style="thin">
        <color indexed="64"/>
      </top>
      <bottom/>
      <diagonal/>
    </border>
    <border>
      <left style="medium">
        <color theme="3"/>
      </left>
      <right/>
      <top style="thin">
        <color indexed="64"/>
      </top>
      <bottom/>
      <diagonal/>
    </border>
    <border>
      <left/>
      <right/>
      <top/>
      <bottom style="thick">
        <color theme="4"/>
      </bottom>
      <diagonal/>
    </border>
    <border>
      <left/>
      <right style="thick">
        <color rgb="FFC00000"/>
      </right>
      <top/>
      <bottom/>
      <diagonal/>
    </border>
    <border>
      <left/>
      <right style="thick">
        <color rgb="FFC00000"/>
      </right>
      <top/>
      <bottom style="thick">
        <color theme="4" tint="0.499984740745262"/>
      </bottom>
      <diagonal/>
    </border>
    <border>
      <left/>
      <right style="thick">
        <color rgb="FFC00000"/>
      </right>
      <top/>
      <bottom style="medium">
        <color theme="4" tint="0.39997558519241921"/>
      </bottom>
      <diagonal/>
    </border>
    <border>
      <left/>
      <right style="thick">
        <color rgb="FFC00000"/>
      </right>
      <top/>
      <bottom style="thin">
        <color indexed="64"/>
      </bottom>
      <diagonal/>
    </border>
    <border>
      <left/>
      <right style="thick">
        <color rgb="FFC00000"/>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style="thin">
        <color indexed="64"/>
      </right>
      <top/>
      <bottom style="thick">
        <color theme="4" tint="0.499984740745262"/>
      </bottom>
      <diagonal/>
    </border>
    <border>
      <left/>
      <right style="thin">
        <color indexed="64"/>
      </right>
      <top/>
      <bottom/>
      <diagonal/>
    </border>
    <border>
      <left style="medium">
        <color theme="4" tint="0.39997558519241921"/>
      </left>
      <right style="medium">
        <color theme="4" tint="0.39997558519241921"/>
      </right>
      <top style="medium">
        <color theme="4" tint="0.39997558519241921"/>
      </top>
      <bottom style="medium">
        <color theme="4" tint="0.39997558519241921"/>
      </bottom>
      <diagonal/>
    </border>
    <border>
      <left style="medium">
        <color theme="4" tint="0.39997558519241921"/>
      </left>
      <right/>
      <top style="medium">
        <color theme="4" tint="0.39997558519241921"/>
      </top>
      <bottom style="medium">
        <color theme="4" tint="0.39997558519241921"/>
      </bottom>
      <diagonal/>
    </border>
    <border>
      <left/>
      <right style="medium">
        <color theme="4" tint="0.39997558519241921"/>
      </right>
      <top style="medium">
        <color theme="4" tint="0.39997558519241921"/>
      </top>
      <bottom style="medium">
        <color theme="4" tint="0.39997558519241921"/>
      </bottom>
      <diagonal/>
    </border>
    <border>
      <left/>
      <right/>
      <top/>
      <bottom style="medium">
        <color rgb="FF8EA9DB"/>
      </bottom>
      <diagonal/>
    </border>
    <border>
      <left/>
      <right style="medium">
        <color theme="4" tint="0.39997558519241921"/>
      </right>
      <top style="thick">
        <color theme="4" tint="0.499984740745262"/>
      </top>
      <bottom style="medium">
        <color theme="4" tint="0.39997558519241921"/>
      </bottom>
      <diagonal/>
    </border>
    <border>
      <left/>
      <right style="medium">
        <color theme="4" tint="0.39997558519241921"/>
      </right>
      <top/>
      <bottom style="medium">
        <color theme="4" tint="0.39997558519241921"/>
      </bottom>
      <diagonal/>
    </border>
    <border>
      <left style="medium">
        <color theme="4" tint="0.39997558519241921"/>
      </left>
      <right/>
      <top/>
      <bottom/>
      <diagonal/>
    </border>
    <border>
      <left style="medium">
        <color theme="4" tint="0.39997558519241921"/>
      </left>
      <right style="medium">
        <color theme="4" tint="0.39997558519241921"/>
      </right>
      <top style="medium">
        <color theme="4" tint="0.39997558519241921"/>
      </top>
      <bottom/>
      <diagonal/>
    </border>
    <border>
      <left style="medium">
        <color theme="4" tint="0.39997558519241921"/>
      </left>
      <right/>
      <top style="medium">
        <color theme="4" tint="0.39997558519241921"/>
      </top>
      <bottom/>
      <diagonal/>
    </border>
    <border>
      <left/>
      <right style="medium">
        <color theme="4" tint="0.39997558519241921"/>
      </right>
      <top style="medium">
        <color theme="4" tint="0.39997558519241921"/>
      </top>
      <bottom/>
      <diagonal/>
    </border>
  </borders>
  <cellStyleXfs count="8">
    <xf numFmtId="0" fontId="0" fillId="0" borderId="0"/>
    <xf numFmtId="0" fontId="1" fillId="0" borderId="1" applyNumberFormat="0" applyFill="0" applyAlignment="0" applyProtection="0"/>
    <xf numFmtId="0" fontId="2" fillId="0" borderId="2" applyNumberFormat="0" applyFill="0" applyAlignment="0" applyProtection="0"/>
    <xf numFmtId="0" fontId="3" fillId="0" borderId="19" applyNumberFormat="0" applyFill="0" applyAlignment="0" applyProtection="0"/>
    <xf numFmtId="0" fontId="6" fillId="7" borderId="25" applyNumberFormat="0" applyAlignment="0" applyProtection="0"/>
    <xf numFmtId="0" fontId="7" fillId="8" borderId="26" applyNumberFormat="0" applyAlignment="0" applyProtection="0"/>
    <xf numFmtId="0" fontId="8" fillId="8" borderId="25" applyNumberFormat="0" applyAlignment="0" applyProtection="0"/>
    <xf numFmtId="0" fontId="5" fillId="9" borderId="27" applyNumberFormat="0" applyFont="0" applyAlignment="0" applyProtection="0"/>
  </cellStyleXfs>
  <cellXfs count="102">
    <xf numFmtId="0" fontId="0" fillId="0" borderId="0" xfId="0"/>
    <xf numFmtId="0" fontId="1" fillId="0" borderId="1" xfId="1" applyBorder="1"/>
    <xf numFmtId="0" fontId="1" fillId="0" borderId="1" xfId="1"/>
    <xf numFmtId="0" fontId="2" fillId="0" borderId="2" xfId="2"/>
    <xf numFmtId="0" fontId="2" fillId="0" borderId="3" xfId="2" applyBorder="1"/>
    <xf numFmtId="0" fontId="2" fillId="0" borderId="4" xfId="2" applyBorder="1"/>
    <xf numFmtId="0" fontId="2" fillId="0" borderId="5" xfId="2" applyBorder="1"/>
    <xf numFmtId="0" fontId="2" fillId="0" borderId="2" xfId="2" applyBorder="1"/>
    <xf numFmtId="0" fontId="1" fillId="0" borderId="7" xfId="1" applyBorder="1"/>
    <xf numFmtId="0" fontId="1" fillId="0" borderId="8" xfId="1" applyBorder="1"/>
    <xf numFmtId="0" fontId="2" fillId="0" borderId="9" xfId="2" applyBorder="1"/>
    <xf numFmtId="0" fontId="2" fillId="0" borderId="10" xfId="2" applyBorder="1"/>
    <xf numFmtId="0" fontId="0" fillId="2" borderId="0" xfId="0" applyFill="1" applyBorder="1"/>
    <xf numFmtId="0" fontId="0" fillId="2" borderId="11" xfId="0" applyFill="1" applyBorder="1"/>
    <xf numFmtId="0" fontId="0" fillId="2" borderId="12" xfId="0" applyFill="1" applyBorder="1"/>
    <xf numFmtId="0" fontId="0" fillId="3" borderId="0" xfId="0" applyFill="1" applyBorder="1"/>
    <xf numFmtId="0" fontId="0" fillId="3" borderId="11" xfId="0" applyFill="1" applyBorder="1"/>
    <xf numFmtId="0" fontId="0" fillId="3" borderId="12" xfId="0" applyFill="1" applyBorder="1"/>
    <xf numFmtId="0" fontId="0" fillId="4" borderId="0" xfId="0" applyFill="1" applyBorder="1"/>
    <xf numFmtId="0" fontId="0" fillId="4" borderId="11" xfId="0" applyFill="1" applyBorder="1"/>
    <xf numFmtId="0" fontId="0" fillId="4" borderId="12" xfId="0" applyFill="1" applyBorder="1"/>
    <xf numFmtId="0" fontId="0" fillId="5" borderId="13" xfId="0" applyFill="1" applyBorder="1"/>
    <xf numFmtId="0" fontId="0" fillId="5" borderId="14" xfId="0" applyFill="1" applyBorder="1"/>
    <xf numFmtId="0" fontId="0" fillId="5" borderId="15" xfId="0" applyFill="1" applyBorder="1"/>
    <xf numFmtId="0" fontId="0" fillId="3" borderId="16" xfId="0" applyFill="1" applyBorder="1"/>
    <xf numFmtId="0" fontId="0" fillId="3" borderId="17" xfId="0" applyFill="1" applyBorder="1"/>
    <xf numFmtId="0" fontId="0" fillId="3" borderId="18" xfId="0" applyFill="1" applyBorder="1"/>
    <xf numFmtId="0" fontId="0" fillId="5" borderId="0" xfId="0" applyFill="1" applyBorder="1"/>
    <xf numFmtId="0" fontId="0" fillId="5" borderId="11" xfId="0" applyFill="1" applyBorder="1"/>
    <xf numFmtId="0" fontId="0" fillId="5" borderId="12" xfId="0" applyFill="1" applyBorder="1"/>
    <xf numFmtId="0" fontId="0" fillId="4" borderId="13" xfId="0" applyFill="1" applyBorder="1"/>
    <xf numFmtId="0" fontId="0" fillId="4" borderId="14" xfId="0" applyFill="1" applyBorder="1"/>
    <xf numFmtId="0" fontId="0" fillId="4" borderId="15" xfId="0" applyFill="1" applyBorder="1"/>
    <xf numFmtId="0" fontId="0" fillId="4" borderId="16" xfId="0" applyFill="1" applyBorder="1"/>
    <xf numFmtId="0" fontId="0" fillId="4" borderId="17" xfId="0" applyFill="1" applyBorder="1"/>
    <xf numFmtId="0" fontId="0" fillId="4" borderId="18" xfId="0" applyFill="1" applyBorder="1"/>
    <xf numFmtId="0" fontId="0" fillId="3" borderId="13" xfId="0" applyFill="1" applyBorder="1"/>
    <xf numFmtId="0" fontId="0" fillId="3" borderId="14" xfId="0" applyFill="1" applyBorder="1"/>
    <xf numFmtId="0" fontId="0" fillId="3" borderId="15" xfId="0" applyFill="1" applyBorder="1"/>
    <xf numFmtId="0" fontId="0" fillId="5" borderId="16" xfId="0" applyFill="1" applyBorder="1"/>
    <xf numFmtId="0" fontId="0" fillId="5" borderId="17" xfId="0" applyFill="1" applyBorder="1"/>
    <xf numFmtId="0" fontId="0" fillId="5" borderId="18" xfId="0" applyFill="1" applyBorder="1"/>
    <xf numFmtId="0" fontId="0" fillId="2" borderId="13" xfId="0" applyFill="1" applyBorder="1"/>
    <xf numFmtId="0" fontId="0" fillId="2" borderId="14" xfId="0" applyFill="1" applyBorder="1"/>
    <xf numFmtId="0" fontId="0" fillId="2" borderId="15" xfId="0" applyFill="1" applyBorder="1"/>
    <xf numFmtId="0" fontId="3" fillId="0" borderId="19" xfId="3"/>
    <xf numFmtId="0" fontId="2" fillId="0" borderId="6" xfId="2" applyFill="1" applyBorder="1"/>
    <xf numFmtId="0" fontId="2" fillId="0" borderId="2" xfId="2" applyFill="1"/>
    <xf numFmtId="0" fontId="4" fillId="6" borderId="2" xfId="2" applyFont="1" applyFill="1"/>
    <xf numFmtId="0" fontId="1" fillId="0" borderId="21" xfId="1" applyBorder="1"/>
    <xf numFmtId="0" fontId="2" fillId="0" borderId="22" xfId="2" applyBorder="1"/>
    <xf numFmtId="0" fontId="0" fillId="2" borderId="20" xfId="0" applyFill="1" applyBorder="1"/>
    <xf numFmtId="0" fontId="0" fillId="3" borderId="20" xfId="0" applyFill="1" applyBorder="1"/>
    <xf numFmtId="0" fontId="0" fillId="4" borderId="20" xfId="0" applyFill="1" applyBorder="1"/>
    <xf numFmtId="0" fontId="0" fillId="5" borderId="23" xfId="0" applyFill="1" applyBorder="1"/>
    <xf numFmtId="0" fontId="0" fillId="3" borderId="24" xfId="0" applyFill="1" applyBorder="1"/>
    <xf numFmtId="0" fontId="0" fillId="5" borderId="20" xfId="0" applyFill="1" applyBorder="1"/>
    <xf numFmtId="0" fontId="0" fillId="4" borderId="23" xfId="0" applyFill="1" applyBorder="1"/>
    <xf numFmtId="0" fontId="0" fillId="4" borderId="24" xfId="0" applyFill="1" applyBorder="1"/>
    <xf numFmtId="0" fontId="0" fillId="3" borderId="23" xfId="0" applyFill="1" applyBorder="1"/>
    <xf numFmtId="0" fontId="0" fillId="5" borderId="24" xfId="0" applyFill="1" applyBorder="1"/>
    <xf numFmtId="0" fontId="0" fillId="2" borderId="23" xfId="0" applyFill="1" applyBorder="1"/>
    <xf numFmtId="0" fontId="0" fillId="0" borderId="20" xfId="0" applyBorder="1"/>
    <xf numFmtId="0" fontId="2" fillId="0" borderId="0" xfId="2" applyFill="1" applyBorder="1"/>
    <xf numFmtId="4" fontId="0" fillId="0" borderId="0" xfId="0" applyNumberFormat="1"/>
    <xf numFmtId="0" fontId="2" fillId="9" borderId="27" xfId="7" applyFont="1" applyAlignment="1">
      <alignment horizontal="right"/>
    </xf>
    <xf numFmtId="49" fontId="2" fillId="9" borderId="27" xfId="7" applyNumberFormat="1" applyFont="1" applyAlignment="1">
      <alignment horizontal="right"/>
    </xf>
    <xf numFmtId="164" fontId="6" fillId="7" borderId="25" xfId="4" applyNumberFormat="1"/>
    <xf numFmtId="164" fontId="8" fillId="8" borderId="25" xfId="6" applyNumberFormat="1"/>
    <xf numFmtId="164" fontId="0" fillId="0" borderId="0" xfId="0" applyNumberFormat="1"/>
    <xf numFmtId="0" fontId="9" fillId="0" borderId="0" xfId="0" applyFont="1"/>
    <xf numFmtId="0" fontId="10" fillId="0" borderId="0" xfId="0" applyFont="1"/>
    <xf numFmtId="0" fontId="0" fillId="0" borderId="0" xfId="0" applyFill="1" applyBorder="1"/>
    <xf numFmtId="0" fontId="0" fillId="0" borderId="11" xfId="0" applyFill="1" applyBorder="1"/>
    <xf numFmtId="0" fontId="0" fillId="0" borderId="13" xfId="0" applyFill="1" applyBorder="1"/>
    <xf numFmtId="0" fontId="0" fillId="0" borderId="14" xfId="0" applyFill="1" applyBorder="1"/>
    <xf numFmtId="0" fontId="0" fillId="0" borderId="29" xfId="0" applyBorder="1"/>
    <xf numFmtId="0" fontId="1" fillId="0" borderId="28" xfId="1" applyBorder="1"/>
    <xf numFmtId="0" fontId="12" fillId="0" borderId="0" xfId="0" applyFont="1"/>
    <xf numFmtId="0" fontId="0" fillId="0" borderId="0" xfId="0" applyBorder="1"/>
    <xf numFmtId="0" fontId="2" fillId="0" borderId="6" xfId="2" applyBorder="1"/>
    <xf numFmtId="0" fontId="9" fillId="0" borderId="33" xfId="0" applyFont="1" applyBorder="1"/>
    <xf numFmtId="0" fontId="2" fillId="0" borderId="34" xfId="2" applyBorder="1"/>
    <xf numFmtId="0" fontId="2" fillId="0" borderId="35" xfId="2" applyBorder="1"/>
    <xf numFmtId="0" fontId="0" fillId="0" borderId="36" xfId="0" applyBorder="1"/>
    <xf numFmtId="0" fontId="2" fillId="0" borderId="32" xfId="2" applyBorder="1"/>
    <xf numFmtId="0" fontId="13" fillId="0" borderId="6" xfId="2" applyFont="1" applyFill="1" applyBorder="1"/>
    <xf numFmtId="0" fontId="11" fillId="0" borderId="30" xfId="0" applyFont="1" applyBorder="1" applyAlignment="1">
      <alignment vertical="center"/>
    </xf>
    <xf numFmtId="0" fontId="11" fillId="0" borderId="30" xfId="0" applyFont="1" applyBorder="1" applyAlignment="1">
      <alignment horizontal="right" vertical="center"/>
    </xf>
    <xf numFmtId="0" fontId="0" fillId="0" borderId="31" xfId="0" applyFill="1" applyBorder="1" applyAlignment="1">
      <alignment vertical="center"/>
    </xf>
    <xf numFmtId="0" fontId="11" fillId="0" borderId="37" xfId="0" applyFont="1" applyBorder="1" applyAlignment="1">
      <alignment vertical="center"/>
    </xf>
    <xf numFmtId="0" fontId="0" fillId="0" borderId="38" xfId="0" applyFill="1" applyBorder="1" applyAlignment="1">
      <alignment vertical="center"/>
    </xf>
    <xf numFmtId="0" fontId="11" fillId="0" borderId="38" xfId="0" applyFont="1" applyBorder="1" applyAlignment="1">
      <alignment vertical="center"/>
    </xf>
    <xf numFmtId="0" fontId="11" fillId="0" borderId="38" xfId="0" applyFont="1" applyBorder="1" applyAlignment="1">
      <alignment horizontal="center"/>
    </xf>
    <xf numFmtId="0" fontId="11" fillId="0" borderId="39" xfId="0" applyFont="1" applyBorder="1" applyAlignment="1">
      <alignment horizontal="center"/>
    </xf>
    <xf numFmtId="0" fontId="11" fillId="0" borderId="31" xfId="0" applyFont="1" applyBorder="1" applyAlignment="1">
      <alignment horizontal="center"/>
    </xf>
    <xf numFmtId="0" fontId="11" fillId="0" borderId="32" xfId="0" applyFont="1" applyBorder="1" applyAlignment="1">
      <alignment horizontal="center"/>
    </xf>
    <xf numFmtId="0" fontId="0" fillId="0" borderId="0" xfId="0" applyFill="1"/>
    <xf numFmtId="0" fontId="2" fillId="0" borderId="0" xfId="2" applyFill="1" applyBorder="1" applyAlignment="1">
      <alignment horizontal="left"/>
    </xf>
    <xf numFmtId="49" fontId="0" fillId="0" borderId="0" xfId="7" applyNumberFormat="1" applyFont="1" applyFill="1" applyBorder="1"/>
    <xf numFmtId="164" fontId="7" fillId="0" borderId="0" xfId="5" applyNumberFormat="1" applyFill="1" applyBorder="1"/>
    <xf numFmtId="0" fontId="14" fillId="0" borderId="0" xfId="0" applyFont="1"/>
  </cellXfs>
  <cellStyles count="8">
    <cellStyle name="Calculation" xfId="6" builtinId="22"/>
    <cellStyle name="Heading 1" xfId="3" builtinId="16"/>
    <cellStyle name="Heading 2" xfId="1" builtinId="17"/>
    <cellStyle name="Heading 3" xfId="2" builtinId="18"/>
    <cellStyle name="Input" xfId="4" builtinId="20"/>
    <cellStyle name="Normal" xfId="0" builtinId="0"/>
    <cellStyle name="Note" xfId="7" builtinId="10"/>
    <cellStyle name="Output" xfId="5" builtinId="21"/>
  </cellStyles>
  <dxfs count="0"/>
  <tableStyles count="0" defaultTableStyle="TableStyleMedium2" defaultPivotStyle="PivotStyleLight16"/>
  <colors>
    <mruColors>
      <color rgb="FF0099FF"/>
      <color rgb="FFFF9933"/>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mn-lt"/>
                <a:ea typeface="+mn-ea"/>
                <a:cs typeface="+mn-cs"/>
              </a:defRPr>
            </a:pPr>
            <a:r>
              <a:rPr lang="en-US"/>
              <a:t>0CTX liq 24h</a:t>
            </a:r>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strRef>
              <c:f>'d) SC 0CTX liq 24h'!$C$159</c:f>
              <c:strCache>
                <c:ptCount val="1"/>
                <c:pt idx="0">
                  <c:v>Wt</c:v>
                </c:pt>
              </c:strCache>
            </c:strRef>
          </c:tx>
          <c:spPr>
            <a:ln w="19050" cap="rnd">
              <a:noFill/>
              <a:round/>
            </a:ln>
            <a:effectLst/>
          </c:spPr>
          <c:marker>
            <c:symbol val="circle"/>
            <c:size val="5"/>
            <c:spPr>
              <a:solidFill>
                <a:schemeClr val="accent1"/>
              </a:solidFill>
              <a:ln w="25400">
                <a:solidFill>
                  <a:schemeClr val="accent1"/>
                </a:solidFill>
              </a:ln>
              <a:effectLst/>
            </c:spPr>
          </c:marker>
          <c:errBars>
            <c:errDir val="y"/>
            <c:errBarType val="both"/>
            <c:errValType val="cust"/>
            <c:noEndCap val="0"/>
            <c:plus>
              <c:numRef>
                <c:f>'d) SC 0CTX liq 24h'!$F$159:$F$190</c:f>
                <c:numCache>
                  <c:formatCode>General</c:formatCode>
                  <c:ptCount val="32"/>
                  <c:pt idx="0">
                    <c:v>1.9943210815742767E-3</c:v>
                  </c:pt>
                  <c:pt idx="1">
                    <c:v>1.5121396294899662E-3</c:v>
                  </c:pt>
                  <c:pt idx="2">
                    <c:v>2.139004059200607E-3</c:v>
                  </c:pt>
                  <c:pt idx="3">
                    <c:v>1.6360473633008539E-3</c:v>
                  </c:pt>
                  <c:pt idx="4">
                    <c:v>5.14695009189508E-3</c:v>
                  </c:pt>
                  <c:pt idx="5">
                    <c:v>1.5950528905804529E-3</c:v>
                  </c:pt>
                  <c:pt idx="6">
                    <c:v>5.2716295696652584E-3</c:v>
                  </c:pt>
                  <c:pt idx="7">
                    <c:v>2.1695382298337331E-3</c:v>
                  </c:pt>
                  <c:pt idx="8">
                    <c:v>3.9518555522033115E-3</c:v>
                  </c:pt>
                  <c:pt idx="9">
                    <c:v>5.3065335566350111E-3</c:v>
                  </c:pt>
                  <c:pt idx="10">
                    <c:v>5.8617595604322616E-3</c:v>
                  </c:pt>
                  <c:pt idx="11">
                    <c:v>6.0812463056758173E-3</c:v>
                  </c:pt>
                  <c:pt idx="12">
                    <c:v>5.5203350746757061E-3</c:v>
                  </c:pt>
                  <c:pt idx="13">
                    <c:v>5.8608390835395516E-3</c:v>
                  </c:pt>
                  <c:pt idx="14">
                    <c:v>1.0659326920264299E-2</c:v>
                  </c:pt>
                  <c:pt idx="15">
                    <c:v>2.6314602618772716E-3</c:v>
                  </c:pt>
                  <c:pt idx="16">
                    <c:v>3.6153499567606619E-3</c:v>
                  </c:pt>
                  <c:pt idx="17">
                    <c:v>2.3693472369389298E-3</c:v>
                  </c:pt>
                  <c:pt idx="18">
                    <c:v>6.7019335915580744E-3</c:v>
                  </c:pt>
                  <c:pt idx="19">
                    <c:v>9.5764162318836058E-4</c:v>
                  </c:pt>
                  <c:pt idx="20">
                    <c:v>8.1698275449266569E-3</c:v>
                  </c:pt>
                  <c:pt idx="21">
                    <c:v>7.5147994140741812E-3</c:v>
                  </c:pt>
                  <c:pt idx="22">
                    <c:v>1.7909295604408994E-2</c:v>
                  </c:pt>
                  <c:pt idx="23">
                    <c:v>5.8120621267995021E-3</c:v>
                  </c:pt>
                  <c:pt idx="24">
                    <c:v>4.3282293059983823E-3</c:v>
                  </c:pt>
                  <c:pt idx="25">
                    <c:v>3.8247458537460032E-3</c:v>
                  </c:pt>
                  <c:pt idx="26">
                    <c:v>2.6534211832743241E-3</c:v>
                  </c:pt>
                  <c:pt idx="27">
                    <c:v>4.1425265282792022E-3</c:v>
                  </c:pt>
                  <c:pt idx="28">
                    <c:v>1.2775042858074924E-2</c:v>
                  </c:pt>
                  <c:pt idx="29">
                    <c:v>9.0263695466742642E-3</c:v>
                  </c:pt>
                  <c:pt idx="30">
                    <c:v>2.8794191209949691E-3</c:v>
                  </c:pt>
                  <c:pt idx="31">
                    <c:v>5.8413156928720095E-3</c:v>
                  </c:pt>
                </c:numCache>
              </c:numRef>
            </c:plus>
            <c:minus>
              <c:numRef>
                <c:f>'d) SC 0CTX liq 24h'!$F$159:$F$190</c:f>
                <c:numCache>
                  <c:formatCode>General</c:formatCode>
                  <c:ptCount val="32"/>
                  <c:pt idx="0">
                    <c:v>1.9943210815742767E-3</c:v>
                  </c:pt>
                  <c:pt idx="1">
                    <c:v>1.5121396294899662E-3</c:v>
                  </c:pt>
                  <c:pt idx="2">
                    <c:v>2.139004059200607E-3</c:v>
                  </c:pt>
                  <c:pt idx="3">
                    <c:v>1.6360473633008539E-3</c:v>
                  </c:pt>
                  <c:pt idx="4">
                    <c:v>5.14695009189508E-3</c:v>
                  </c:pt>
                  <c:pt idx="5">
                    <c:v>1.5950528905804529E-3</c:v>
                  </c:pt>
                  <c:pt idx="6">
                    <c:v>5.2716295696652584E-3</c:v>
                  </c:pt>
                  <c:pt idx="7">
                    <c:v>2.1695382298337331E-3</c:v>
                  </c:pt>
                  <c:pt idx="8">
                    <c:v>3.9518555522033115E-3</c:v>
                  </c:pt>
                  <c:pt idx="9">
                    <c:v>5.3065335566350111E-3</c:v>
                  </c:pt>
                  <c:pt idx="10">
                    <c:v>5.8617595604322616E-3</c:v>
                  </c:pt>
                  <c:pt idx="11">
                    <c:v>6.0812463056758173E-3</c:v>
                  </c:pt>
                  <c:pt idx="12">
                    <c:v>5.5203350746757061E-3</c:v>
                  </c:pt>
                  <c:pt idx="13">
                    <c:v>5.8608390835395516E-3</c:v>
                  </c:pt>
                  <c:pt idx="14">
                    <c:v>1.0659326920264299E-2</c:v>
                  </c:pt>
                  <c:pt idx="15">
                    <c:v>2.6314602618772716E-3</c:v>
                  </c:pt>
                  <c:pt idx="16">
                    <c:v>3.6153499567606619E-3</c:v>
                  </c:pt>
                  <c:pt idx="17">
                    <c:v>2.3693472369389298E-3</c:v>
                  </c:pt>
                  <c:pt idx="18">
                    <c:v>6.7019335915580744E-3</c:v>
                  </c:pt>
                  <c:pt idx="19">
                    <c:v>9.5764162318836058E-4</c:v>
                  </c:pt>
                  <c:pt idx="20">
                    <c:v>8.1698275449266569E-3</c:v>
                  </c:pt>
                  <c:pt idx="21">
                    <c:v>7.5147994140741812E-3</c:v>
                  </c:pt>
                  <c:pt idx="22">
                    <c:v>1.7909295604408994E-2</c:v>
                  </c:pt>
                  <c:pt idx="23">
                    <c:v>5.8120621267995021E-3</c:v>
                  </c:pt>
                  <c:pt idx="24">
                    <c:v>4.3282293059983823E-3</c:v>
                  </c:pt>
                  <c:pt idx="25">
                    <c:v>3.8247458537460032E-3</c:v>
                  </c:pt>
                  <c:pt idx="26">
                    <c:v>2.6534211832743241E-3</c:v>
                  </c:pt>
                  <c:pt idx="27">
                    <c:v>4.1425265282792022E-3</c:v>
                  </c:pt>
                  <c:pt idx="28">
                    <c:v>1.2775042858074924E-2</c:v>
                  </c:pt>
                  <c:pt idx="29">
                    <c:v>9.0263695466742642E-3</c:v>
                  </c:pt>
                  <c:pt idx="30">
                    <c:v>2.8794191209949691E-3</c:v>
                  </c:pt>
                  <c:pt idx="31">
                    <c:v>5.8413156928720095E-3</c:v>
                  </c:pt>
                </c:numCache>
              </c:numRef>
            </c:minus>
            <c:spPr>
              <a:noFill/>
              <a:ln w="9525" cap="flat" cmpd="sng" algn="ctr">
                <a:solidFill>
                  <a:schemeClr val="tx1">
                    <a:lumMod val="65000"/>
                    <a:lumOff val="35000"/>
                  </a:schemeClr>
                </a:solidFill>
                <a:round/>
              </a:ln>
              <a:effectLst/>
            </c:spPr>
          </c:errBars>
          <c:xVal>
            <c:numRef>
              <c:f>'d) SC 0CTX liq 24h'!$D$159:$D$162</c:f>
              <c:numCache>
                <c:formatCode>General</c:formatCode>
                <c:ptCount val="4"/>
                <c:pt idx="0">
                  <c:v>-2.4595404720306302E-2</c:v>
                </c:pt>
                <c:pt idx="1">
                  <c:v>-0.22528206849629373</c:v>
                </c:pt>
                <c:pt idx="2">
                  <c:v>-0.4259687322722811</c:v>
                </c:pt>
                <c:pt idx="3">
                  <c:v>-1.0280287236002437</c:v>
                </c:pt>
              </c:numCache>
            </c:numRef>
          </c:xVal>
          <c:yVal>
            <c:numRef>
              <c:f>'d) SC 0CTX liq 24h'!$E$159:$E$162</c:f>
              <c:numCache>
                <c:formatCode>General</c:formatCode>
                <c:ptCount val="4"/>
                <c:pt idx="0">
                  <c:v>2.814420468004712E-3</c:v>
                </c:pt>
                <c:pt idx="1">
                  <c:v>-8.2481013238972162E-4</c:v>
                </c:pt>
                <c:pt idx="2">
                  <c:v>-2.4958795124867305E-3</c:v>
                </c:pt>
                <c:pt idx="3">
                  <c:v>2.8845083390614226E-4</c:v>
                </c:pt>
              </c:numCache>
            </c:numRef>
          </c:yVal>
          <c:smooth val="0"/>
          <c:extLst>
            <c:ext xmlns:c16="http://schemas.microsoft.com/office/drawing/2014/chart" uri="{C3380CC4-5D6E-409C-BE32-E72D297353CC}">
              <c16:uniqueId val="{00000000-265D-E645-A39D-6B385875086B}"/>
            </c:ext>
          </c:extLst>
        </c:ser>
        <c:ser>
          <c:idx val="1"/>
          <c:order val="1"/>
          <c:tx>
            <c:strRef>
              <c:f>'d) SC 0CTX liq 24h'!$C$164</c:f>
              <c:strCache>
                <c:ptCount val="1"/>
                <c:pt idx="0">
                  <c:v>M182T</c:v>
                </c:pt>
              </c:strCache>
            </c:strRef>
          </c:tx>
          <c:spPr>
            <a:ln w="25400" cap="rnd">
              <a:noFill/>
              <a:round/>
            </a:ln>
            <a:effectLst/>
          </c:spPr>
          <c:marker>
            <c:symbol val="circle"/>
            <c:size val="5"/>
            <c:spPr>
              <a:solidFill>
                <a:schemeClr val="accent2"/>
              </a:solidFill>
              <a:ln w="25400">
                <a:solidFill>
                  <a:schemeClr val="accent2"/>
                </a:solidFill>
              </a:ln>
              <a:effectLst/>
            </c:spPr>
          </c:marker>
          <c:errBars>
            <c:errDir val="y"/>
            <c:errBarType val="both"/>
            <c:errValType val="cust"/>
            <c:noEndCap val="0"/>
            <c:plus>
              <c:numRef>
                <c:f>'d) SC 0CTX liq 24h'!$F$163:$F$166</c:f>
                <c:numCache>
                  <c:formatCode>General</c:formatCode>
                  <c:ptCount val="4"/>
                  <c:pt idx="0">
                    <c:v>5.14695009189508E-3</c:v>
                  </c:pt>
                  <c:pt idx="1">
                    <c:v>1.5950528905804529E-3</c:v>
                  </c:pt>
                  <c:pt idx="2">
                    <c:v>5.2716295696652584E-3</c:v>
                  </c:pt>
                  <c:pt idx="3">
                    <c:v>2.1695382298337331E-3</c:v>
                  </c:pt>
                </c:numCache>
              </c:numRef>
            </c:plus>
            <c:minus>
              <c:numRef>
                <c:f>'d) SC 0CTX liq 24h'!$F$163:$F$166</c:f>
                <c:numCache>
                  <c:formatCode>General</c:formatCode>
                  <c:ptCount val="4"/>
                  <c:pt idx="0">
                    <c:v>5.14695009189508E-3</c:v>
                  </c:pt>
                  <c:pt idx="1">
                    <c:v>1.5950528905804529E-3</c:v>
                  </c:pt>
                  <c:pt idx="2">
                    <c:v>5.2716295696652584E-3</c:v>
                  </c:pt>
                  <c:pt idx="3">
                    <c:v>2.1695382298337331E-3</c:v>
                  </c:pt>
                </c:numCache>
              </c:numRef>
            </c:minus>
            <c:spPr>
              <a:noFill/>
              <a:ln w="9525" cap="flat" cmpd="sng" algn="ctr">
                <a:solidFill>
                  <a:schemeClr val="tx1">
                    <a:lumMod val="65000"/>
                    <a:lumOff val="35000"/>
                  </a:schemeClr>
                </a:solidFill>
                <a:round/>
              </a:ln>
              <a:effectLst/>
            </c:spPr>
          </c:errBars>
          <c:xVal>
            <c:numRef>
              <c:f>'d) SC 0CTX liq 24h'!$D$163:$D$166</c:f>
              <c:numCache>
                <c:formatCode>General</c:formatCode>
                <c:ptCount val="4"/>
                <c:pt idx="0">
                  <c:v>1.1454228963040309</c:v>
                </c:pt>
                <c:pt idx="1">
                  <c:v>0.70240332321595611</c:v>
                </c:pt>
                <c:pt idx="2">
                  <c:v>0.34267624120008122</c:v>
                </c:pt>
                <c:pt idx="3">
                  <c:v>0.3010299956639812</c:v>
                </c:pt>
              </c:numCache>
            </c:numRef>
          </c:xVal>
          <c:yVal>
            <c:numRef>
              <c:f>'d) SC 0CTX liq 24h'!$E$163:$E$166</c:f>
              <c:numCache>
                <c:formatCode>General</c:formatCode>
                <c:ptCount val="4"/>
                <c:pt idx="0">
                  <c:v>3.3347126714100232E-3</c:v>
                </c:pt>
                <c:pt idx="1">
                  <c:v>-4.2841654249652942E-3</c:v>
                </c:pt>
                <c:pt idx="2">
                  <c:v>2.2959267197227838E-3</c:v>
                </c:pt>
                <c:pt idx="3">
                  <c:v>-2.3142236731921928E-3</c:v>
                </c:pt>
              </c:numCache>
            </c:numRef>
          </c:yVal>
          <c:smooth val="0"/>
          <c:extLst>
            <c:ext xmlns:c16="http://schemas.microsoft.com/office/drawing/2014/chart" uri="{C3380CC4-5D6E-409C-BE32-E72D297353CC}">
              <c16:uniqueId val="{00000000-C27A-5C44-966B-1ED1C747513C}"/>
            </c:ext>
          </c:extLst>
        </c:ser>
        <c:ser>
          <c:idx val="2"/>
          <c:order val="2"/>
          <c:tx>
            <c:strRef>
              <c:f>'d) SC 0CTX liq 24h'!$C$167</c:f>
              <c:strCache>
                <c:ptCount val="1"/>
                <c:pt idx="0">
                  <c:v>Wt</c:v>
                </c:pt>
              </c:strCache>
            </c:strRef>
          </c:tx>
          <c:spPr>
            <a:ln w="25400" cap="rnd">
              <a:noFill/>
              <a:round/>
            </a:ln>
            <a:effectLst/>
          </c:spPr>
          <c:marker>
            <c:symbol val="circle"/>
            <c:size val="5"/>
            <c:spPr>
              <a:solidFill>
                <a:schemeClr val="accent3"/>
              </a:solidFill>
              <a:ln w="25400">
                <a:solidFill>
                  <a:schemeClr val="accent3"/>
                </a:solidFill>
              </a:ln>
              <a:effectLst/>
            </c:spPr>
          </c:marker>
          <c:errBars>
            <c:errDir val="y"/>
            <c:errBarType val="both"/>
            <c:errValType val="cust"/>
            <c:noEndCap val="0"/>
            <c:plus>
              <c:numRef>
                <c:f>'d) SC 0CTX liq 24h'!$F$167:$F$170</c:f>
                <c:numCache>
                  <c:formatCode>General</c:formatCode>
                  <c:ptCount val="4"/>
                  <c:pt idx="0">
                    <c:v>3.9518555522033115E-3</c:v>
                  </c:pt>
                  <c:pt idx="1">
                    <c:v>5.3065335566350111E-3</c:v>
                  </c:pt>
                  <c:pt idx="2">
                    <c:v>5.8617595604322616E-3</c:v>
                  </c:pt>
                  <c:pt idx="3">
                    <c:v>6.0812463056758173E-3</c:v>
                  </c:pt>
                </c:numCache>
              </c:numRef>
            </c:plus>
            <c:minus>
              <c:numRef>
                <c:f>'d) SC 0CTX liq 24h'!$F$167:$F$170</c:f>
                <c:numCache>
                  <c:formatCode>General</c:formatCode>
                  <c:ptCount val="4"/>
                  <c:pt idx="0">
                    <c:v>3.9518555522033115E-3</c:v>
                  </c:pt>
                  <c:pt idx="1">
                    <c:v>5.3065335566350111E-3</c:v>
                  </c:pt>
                  <c:pt idx="2">
                    <c:v>5.8617595604322616E-3</c:v>
                  </c:pt>
                  <c:pt idx="3">
                    <c:v>6.0812463056758173E-3</c:v>
                  </c:pt>
                </c:numCache>
              </c:numRef>
            </c:minus>
            <c:spPr>
              <a:noFill/>
              <a:ln w="9525" cap="flat" cmpd="sng" algn="ctr">
                <a:solidFill>
                  <a:schemeClr val="tx1">
                    <a:lumMod val="65000"/>
                    <a:lumOff val="35000"/>
                  </a:schemeClr>
                </a:solidFill>
                <a:round/>
              </a:ln>
              <a:effectLst/>
            </c:spPr>
          </c:errBars>
          <c:xVal>
            <c:numRef>
              <c:f>'d) SC 0CTX liq 24h'!$D$167:$D$170</c:f>
              <c:numCache>
                <c:formatCode>General</c:formatCode>
                <c:ptCount val="4"/>
                <c:pt idx="0">
                  <c:v>-0.30102999566398125</c:v>
                </c:pt>
                <c:pt idx="1">
                  <c:v>-0.46007041390386871</c:v>
                </c:pt>
                <c:pt idx="2">
                  <c:v>-0.66075707767985614</c:v>
                </c:pt>
                <c:pt idx="3">
                  <c:v>-1.3044633145439186</c:v>
                </c:pt>
              </c:numCache>
            </c:numRef>
          </c:xVal>
          <c:yVal>
            <c:numRef>
              <c:f>'d) SC 0CTX liq 24h'!$E$167:$E$170</c:f>
              <c:numCache>
                <c:formatCode>General</c:formatCode>
                <c:ptCount val="4"/>
                <c:pt idx="0">
                  <c:v>2.8020102085886647E-3</c:v>
                </c:pt>
                <c:pt idx="1">
                  <c:v>-2.483479967027804E-3</c:v>
                </c:pt>
                <c:pt idx="2">
                  <c:v>-2.4643528602503986E-3</c:v>
                </c:pt>
                <c:pt idx="3">
                  <c:v>2.1597624387631603E-3</c:v>
                </c:pt>
              </c:numCache>
            </c:numRef>
          </c:yVal>
          <c:smooth val="0"/>
          <c:extLst>
            <c:ext xmlns:c16="http://schemas.microsoft.com/office/drawing/2014/chart" uri="{C3380CC4-5D6E-409C-BE32-E72D297353CC}">
              <c16:uniqueId val="{00000001-C27A-5C44-966B-1ED1C747513C}"/>
            </c:ext>
          </c:extLst>
        </c:ser>
        <c:ser>
          <c:idx val="3"/>
          <c:order val="3"/>
          <c:tx>
            <c:strRef>
              <c:f>'d) SC 0CTX liq 24h'!$C$171</c:f>
              <c:strCache>
                <c:ptCount val="1"/>
                <c:pt idx="0">
                  <c:v>Wt</c:v>
                </c:pt>
              </c:strCache>
            </c:strRef>
          </c:tx>
          <c:spPr>
            <a:ln w="25400" cap="rnd">
              <a:noFill/>
              <a:round/>
            </a:ln>
            <a:effectLst/>
          </c:spPr>
          <c:marker>
            <c:symbol val="circle"/>
            <c:size val="5"/>
            <c:spPr>
              <a:solidFill>
                <a:schemeClr val="accent4"/>
              </a:solidFill>
              <a:ln w="25400">
                <a:solidFill>
                  <a:schemeClr val="accent4"/>
                </a:solidFill>
              </a:ln>
              <a:effectLst/>
            </c:spPr>
          </c:marker>
          <c:errBars>
            <c:errDir val="y"/>
            <c:errBarType val="both"/>
            <c:errValType val="cust"/>
            <c:noEndCap val="0"/>
            <c:plus>
              <c:numRef>
                <c:f>'d) SC 0CTX liq 24h'!$F$171:$F$174</c:f>
                <c:numCache>
                  <c:formatCode>General</c:formatCode>
                  <c:ptCount val="4"/>
                  <c:pt idx="0">
                    <c:v>5.5203350746757061E-3</c:v>
                  </c:pt>
                  <c:pt idx="1">
                    <c:v>5.8608390835395516E-3</c:v>
                  </c:pt>
                  <c:pt idx="2">
                    <c:v>1.0659326920264299E-2</c:v>
                  </c:pt>
                  <c:pt idx="3">
                    <c:v>2.6314602618772716E-3</c:v>
                  </c:pt>
                </c:numCache>
              </c:numRef>
            </c:plus>
            <c:minus>
              <c:numRef>
                <c:f>'d) SC 0CTX liq 24h'!$F$171:$F$174</c:f>
                <c:numCache>
                  <c:formatCode>General</c:formatCode>
                  <c:ptCount val="4"/>
                  <c:pt idx="0">
                    <c:v>5.5203350746757061E-3</c:v>
                  </c:pt>
                  <c:pt idx="1">
                    <c:v>5.8608390835395516E-3</c:v>
                  </c:pt>
                  <c:pt idx="2">
                    <c:v>1.0659326920264299E-2</c:v>
                  </c:pt>
                  <c:pt idx="3">
                    <c:v>2.6314602618772716E-3</c:v>
                  </c:pt>
                </c:numCache>
              </c:numRef>
            </c:minus>
            <c:spPr>
              <a:noFill/>
              <a:ln w="9525" cap="flat" cmpd="sng" algn="ctr">
                <a:solidFill>
                  <a:schemeClr val="tx1">
                    <a:lumMod val="65000"/>
                    <a:lumOff val="35000"/>
                  </a:schemeClr>
                </a:solidFill>
                <a:round/>
              </a:ln>
              <a:effectLst/>
            </c:spPr>
          </c:errBars>
          <c:xVal>
            <c:numRef>
              <c:f>'d) SC 0CTX liq 24h'!$D$171:$D$174</c:f>
              <c:numCache>
                <c:formatCode>General</c:formatCode>
                <c:ptCount val="4"/>
                <c:pt idx="0">
                  <c:v>1.7474828876319934</c:v>
                </c:pt>
                <c:pt idx="1">
                  <c:v>1.3044633145439186</c:v>
                </c:pt>
                <c:pt idx="2">
                  <c:v>1.1454228963040309</c:v>
                </c:pt>
                <c:pt idx="3">
                  <c:v>1.103776650767931</c:v>
                </c:pt>
              </c:numCache>
            </c:numRef>
          </c:xVal>
          <c:yVal>
            <c:numRef>
              <c:f>'d) SC 0CTX liq 24h'!$E$171:$E$174</c:f>
              <c:numCache>
                <c:formatCode>General</c:formatCode>
                <c:ptCount val="4"/>
                <c:pt idx="0">
                  <c:v>-1.1150296308458665E-3</c:v>
                </c:pt>
                <c:pt idx="1">
                  <c:v>-2.7015391196482863E-3</c:v>
                </c:pt>
                <c:pt idx="2">
                  <c:v>4.6696692106402374E-3</c:v>
                </c:pt>
                <c:pt idx="3">
                  <c:v>-1.4177514395047903E-3</c:v>
                </c:pt>
              </c:numCache>
            </c:numRef>
          </c:yVal>
          <c:smooth val="0"/>
          <c:extLst>
            <c:ext xmlns:c16="http://schemas.microsoft.com/office/drawing/2014/chart" uri="{C3380CC4-5D6E-409C-BE32-E72D297353CC}">
              <c16:uniqueId val="{00000002-C27A-5C44-966B-1ED1C747513C}"/>
            </c:ext>
          </c:extLst>
        </c:ser>
        <c:ser>
          <c:idx val="4"/>
          <c:order val="4"/>
          <c:tx>
            <c:strRef>
              <c:f>'d) SC 0CTX liq 24h'!$C$175</c:f>
              <c:strCache>
                <c:ptCount val="1"/>
                <c:pt idx="0">
                  <c:v>M182T</c:v>
                </c:pt>
              </c:strCache>
            </c:strRef>
          </c:tx>
          <c:spPr>
            <a:ln w="25400" cap="rnd">
              <a:noFill/>
              <a:round/>
            </a:ln>
            <a:effectLst/>
          </c:spPr>
          <c:marker>
            <c:symbol val="circle"/>
            <c:size val="5"/>
            <c:spPr>
              <a:solidFill>
                <a:schemeClr val="accent5"/>
              </a:solidFill>
              <a:ln w="25400">
                <a:solidFill>
                  <a:schemeClr val="accent5"/>
                </a:solidFill>
              </a:ln>
              <a:effectLst/>
            </c:spPr>
          </c:marker>
          <c:errBars>
            <c:errDir val="y"/>
            <c:errBarType val="both"/>
            <c:errValType val="cust"/>
            <c:noEndCap val="0"/>
            <c:plus>
              <c:numRef>
                <c:f>'d) SC 0CTX liq 24h'!$F$175:$F$178</c:f>
                <c:numCache>
                  <c:formatCode>General</c:formatCode>
                  <c:ptCount val="4"/>
                  <c:pt idx="0">
                    <c:v>3.6153499567606619E-3</c:v>
                  </c:pt>
                  <c:pt idx="1">
                    <c:v>2.3693472369389298E-3</c:v>
                  </c:pt>
                  <c:pt idx="2">
                    <c:v>6.7019335915580744E-3</c:v>
                  </c:pt>
                  <c:pt idx="3">
                    <c:v>9.5764162318836058E-4</c:v>
                  </c:pt>
                </c:numCache>
              </c:numRef>
            </c:plus>
            <c:minus>
              <c:numRef>
                <c:f>'d) SC 0CTX liq 24h'!$F$175:$F$178</c:f>
                <c:numCache>
                  <c:formatCode>General</c:formatCode>
                  <c:ptCount val="4"/>
                  <c:pt idx="0">
                    <c:v>3.6153499567606619E-3</c:v>
                  </c:pt>
                  <c:pt idx="1">
                    <c:v>2.3693472369389298E-3</c:v>
                  </c:pt>
                  <c:pt idx="2">
                    <c:v>6.7019335915580744E-3</c:v>
                  </c:pt>
                  <c:pt idx="3">
                    <c:v>9.5764162318836058E-4</c:v>
                  </c:pt>
                </c:numCache>
              </c:numRef>
            </c:minus>
            <c:spPr>
              <a:noFill/>
              <a:ln w="9525" cap="flat" cmpd="sng" algn="ctr">
                <a:solidFill>
                  <a:schemeClr val="tx1">
                    <a:lumMod val="65000"/>
                    <a:lumOff val="35000"/>
                  </a:schemeClr>
                </a:solidFill>
                <a:round/>
              </a:ln>
              <a:effectLst/>
            </c:spPr>
          </c:errBars>
          <c:xVal>
            <c:numRef>
              <c:f>'d) SC 0CTX liq 24h'!$D$175:$D$178</c:f>
              <c:numCache>
                <c:formatCode>General</c:formatCode>
                <c:ptCount val="4"/>
                <c:pt idx="0">
                  <c:v>0.54336290497606865</c:v>
                </c:pt>
                <c:pt idx="1">
                  <c:v>-0.10034333188799371</c:v>
                </c:pt>
                <c:pt idx="2">
                  <c:v>-0.3010299956639812</c:v>
                </c:pt>
                <c:pt idx="3">
                  <c:v>-0.46007041390386866</c:v>
                </c:pt>
              </c:numCache>
            </c:numRef>
          </c:xVal>
          <c:yVal>
            <c:numRef>
              <c:f>'d) SC 0CTX liq 24h'!$E$175:$E$178</c:f>
              <c:numCache>
                <c:formatCode>General</c:formatCode>
                <c:ptCount val="4"/>
                <c:pt idx="0">
                  <c:v>-2.179162406007247E-3</c:v>
                </c:pt>
                <c:pt idx="1">
                  <c:v>-3.4464669783569645E-6</c:v>
                </c:pt>
                <c:pt idx="2">
                  <c:v>-4.2625169605567587E-4</c:v>
                </c:pt>
                <c:pt idx="3">
                  <c:v>2.3174728186924716E-3</c:v>
                </c:pt>
              </c:numCache>
            </c:numRef>
          </c:yVal>
          <c:smooth val="0"/>
          <c:extLst>
            <c:ext xmlns:c16="http://schemas.microsoft.com/office/drawing/2014/chart" uri="{C3380CC4-5D6E-409C-BE32-E72D297353CC}">
              <c16:uniqueId val="{00000003-C27A-5C44-966B-1ED1C747513C}"/>
            </c:ext>
          </c:extLst>
        </c:ser>
        <c:ser>
          <c:idx val="5"/>
          <c:order val="5"/>
          <c:tx>
            <c:strRef>
              <c:f>'d) SC 0CTX liq 24h'!$C$179</c:f>
              <c:strCache>
                <c:ptCount val="1"/>
                <c:pt idx="0">
                  <c:v>G238S</c:v>
                </c:pt>
              </c:strCache>
            </c:strRef>
          </c:tx>
          <c:spPr>
            <a:ln w="25400" cap="rnd">
              <a:noFill/>
              <a:round/>
            </a:ln>
            <a:effectLst/>
          </c:spPr>
          <c:marker>
            <c:symbol val="circle"/>
            <c:size val="5"/>
            <c:spPr>
              <a:solidFill>
                <a:schemeClr val="accent6"/>
              </a:solidFill>
              <a:ln w="25400">
                <a:solidFill>
                  <a:schemeClr val="accent6"/>
                </a:solidFill>
              </a:ln>
              <a:effectLst/>
            </c:spPr>
          </c:marker>
          <c:errBars>
            <c:errDir val="y"/>
            <c:errBarType val="both"/>
            <c:errValType val="cust"/>
            <c:noEndCap val="0"/>
            <c:plus>
              <c:numRef>
                <c:f>'d) SC 0CTX liq 24h'!$F$179:$F$182</c:f>
                <c:numCache>
                  <c:formatCode>General</c:formatCode>
                  <c:ptCount val="4"/>
                  <c:pt idx="0">
                    <c:v>8.1698275449266569E-3</c:v>
                  </c:pt>
                  <c:pt idx="1">
                    <c:v>7.5147994140741812E-3</c:v>
                  </c:pt>
                  <c:pt idx="2">
                    <c:v>1.7909295604408994E-2</c:v>
                  </c:pt>
                  <c:pt idx="3">
                    <c:v>5.8120621267995021E-3</c:v>
                  </c:pt>
                </c:numCache>
              </c:numRef>
            </c:plus>
            <c:minus>
              <c:numRef>
                <c:f>'d) SC 0CTX liq 24h'!$F$179:$F$182</c:f>
                <c:numCache>
                  <c:formatCode>General</c:formatCode>
                  <c:ptCount val="4"/>
                  <c:pt idx="0">
                    <c:v>8.1698275449266569E-3</c:v>
                  </c:pt>
                  <c:pt idx="1">
                    <c:v>7.5147994140741812E-3</c:v>
                  </c:pt>
                  <c:pt idx="2">
                    <c:v>1.7909295604408994E-2</c:v>
                  </c:pt>
                  <c:pt idx="3">
                    <c:v>5.8120621267995021E-3</c:v>
                  </c:pt>
                </c:numCache>
              </c:numRef>
            </c:minus>
            <c:spPr>
              <a:noFill/>
              <a:ln w="9525" cap="flat" cmpd="sng" algn="ctr">
                <a:solidFill>
                  <a:schemeClr val="tx1">
                    <a:lumMod val="65000"/>
                    <a:lumOff val="35000"/>
                  </a:schemeClr>
                </a:solidFill>
                <a:round/>
              </a:ln>
              <a:effectLst/>
            </c:spPr>
          </c:errBars>
          <c:xVal>
            <c:numRef>
              <c:f>'d) SC 0CTX liq 24h'!$D$179:$D$182</c:f>
              <c:numCache>
                <c:formatCode>General</c:formatCode>
                <c:ptCount val="4"/>
                <c:pt idx="0">
                  <c:v>-0.25938375012788129</c:v>
                </c:pt>
                <c:pt idx="1">
                  <c:v>-0.30102999566398125</c:v>
                </c:pt>
                <c:pt idx="2">
                  <c:v>-0.66075707767985614</c:v>
                </c:pt>
                <c:pt idx="3">
                  <c:v>-1.103776650767931</c:v>
                </c:pt>
              </c:numCache>
            </c:numRef>
          </c:xVal>
          <c:yVal>
            <c:numRef>
              <c:f>'d) SC 0CTX liq 24h'!$E$179:$E$182</c:f>
              <c:numCache>
                <c:formatCode>General</c:formatCode>
                <c:ptCount val="4"/>
                <c:pt idx="0">
                  <c:v>-3.5829233364698069E-3</c:v>
                </c:pt>
                <c:pt idx="1">
                  <c:v>-4.4556010557105907E-3</c:v>
                </c:pt>
                <c:pt idx="2">
                  <c:v>6.9647865430240499E-3</c:v>
                </c:pt>
                <c:pt idx="3">
                  <c:v>-4.5939361881876495E-4</c:v>
                </c:pt>
              </c:numCache>
            </c:numRef>
          </c:yVal>
          <c:smooth val="0"/>
          <c:extLst>
            <c:ext xmlns:c16="http://schemas.microsoft.com/office/drawing/2014/chart" uri="{C3380CC4-5D6E-409C-BE32-E72D297353CC}">
              <c16:uniqueId val="{00000004-C27A-5C44-966B-1ED1C747513C}"/>
            </c:ext>
          </c:extLst>
        </c:ser>
        <c:ser>
          <c:idx val="7"/>
          <c:order val="6"/>
          <c:tx>
            <c:strRef>
              <c:f>'d) SC 0CTX liq 24h'!$C$187</c:f>
              <c:strCache>
                <c:ptCount val="1"/>
                <c:pt idx="0">
                  <c:v>M182T G238S</c:v>
                </c:pt>
              </c:strCache>
            </c:strRef>
          </c:tx>
          <c:spPr>
            <a:ln w="25400" cap="rnd">
              <a:noFill/>
              <a:round/>
            </a:ln>
            <a:effectLst/>
          </c:spPr>
          <c:marker>
            <c:symbol val="circle"/>
            <c:size val="5"/>
            <c:spPr>
              <a:solidFill>
                <a:schemeClr val="accent2">
                  <a:lumMod val="60000"/>
                </a:schemeClr>
              </a:solidFill>
              <a:ln w="25400">
                <a:solidFill>
                  <a:schemeClr val="accent2">
                    <a:lumMod val="60000"/>
                  </a:schemeClr>
                </a:solidFill>
              </a:ln>
              <a:effectLst/>
            </c:spPr>
          </c:marker>
          <c:errBars>
            <c:errDir val="y"/>
            <c:errBarType val="both"/>
            <c:errValType val="cust"/>
            <c:noEndCap val="0"/>
            <c:plus>
              <c:numRef>
                <c:f>'d) SC 0CTX liq 24h'!$F$187:$F$190</c:f>
                <c:numCache>
                  <c:formatCode>General</c:formatCode>
                  <c:ptCount val="4"/>
                  <c:pt idx="0">
                    <c:v>1.2775042858074924E-2</c:v>
                  </c:pt>
                  <c:pt idx="1">
                    <c:v>9.0263695466742642E-3</c:v>
                  </c:pt>
                  <c:pt idx="2">
                    <c:v>2.8794191209949691E-3</c:v>
                  </c:pt>
                  <c:pt idx="3">
                    <c:v>5.8413156928720095E-3</c:v>
                  </c:pt>
                </c:numCache>
              </c:numRef>
            </c:plus>
            <c:minus>
              <c:numRef>
                <c:f>'d) SC 0CTX liq 24h'!$F$187:$F$190</c:f>
                <c:numCache>
                  <c:formatCode>General</c:formatCode>
                  <c:ptCount val="4"/>
                  <c:pt idx="0">
                    <c:v>1.2775042858074924E-2</c:v>
                  </c:pt>
                  <c:pt idx="1">
                    <c:v>9.0263695466742642E-3</c:v>
                  </c:pt>
                  <c:pt idx="2">
                    <c:v>2.8794191209949691E-3</c:v>
                  </c:pt>
                  <c:pt idx="3">
                    <c:v>5.8413156928720095E-3</c:v>
                  </c:pt>
                </c:numCache>
              </c:numRef>
            </c:minus>
            <c:spPr>
              <a:noFill/>
              <a:ln w="9525" cap="flat" cmpd="sng" algn="ctr">
                <a:solidFill>
                  <a:schemeClr val="tx1">
                    <a:lumMod val="65000"/>
                    <a:lumOff val="35000"/>
                  </a:schemeClr>
                </a:solidFill>
                <a:round/>
              </a:ln>
              <a:effectLst/>
            </c:spPr>
          </c:errBars>
          <c:xVal>
            <c:numRef>
              <c:f>'d) SC 0CTX liq 24h'!$D$187:$D$190</c:f>
              <c:numCache>
                <c:formatCode>General</c:formatCode>
                <c:ptCount val="4"/>
                <c:pt idx="0">
                  <c:v>-0.25938375012788129</c:v>
                </c:pt>
                <c:pt idx="1">
                  <c:v>-0.30102999566398125</c:v>
                </c:pt>
                <c:pt idx="2">
                  <c:v>-0.4600704139038686</c:v>
                </c:pt>
                <c:pt idx="3">
                  <c:v>-0.90308998699194354</c:v>
                </c:pt>
              </c:numCache>
            </c:numRef>
          </c:xVal>
          <c:yVal>
            <c:numRef>
              <c:f>'d) SC 0CTX liq 24h'!$E$187:$E$190</c:f>
              <c:numCache>
                <c:formatCode>General</c:formatCode>
                <c:ptCount val="4"/>
                <c:pt idx="0">
                  <c:v>7.1833557086263015E-3</c:v>
                </c:pt>
                <c:pt idx="1">
                  <c:v>-5.5409442842878926E-3</c:v>
                </c:pt>
                <c:pt idx="2">
                  <c:v>-1.8019793123995188E-3</c:v>
                </c:pt>
                <c:pt idx="3">
                  <c:v>-1.3992833246781349E-3</c:v>
                </c:pt>
              </c:numCache>
            </c:numRef>
          </c:yVal>
          <c:smooth val="0"/>
          <c:extLst>
            <c:ext xmlns:c16="http://schemas.microsoft.com/office/drawing/2014/chart" uri="{C3380CC4-5D6E-409C-BE32-E72D297353CC}">
              <c16:uniqueId val="{00000006-C27A-5C44-966B-1ED1C747513C}"/>
            </c:ext>
          </c:extLst>
        </c:ser>
        <c:ser>
          <c:idx val="6"/>
          <c:order val="7"/>
          <c:tx>
            <c:strRef>
              <c:f>'d) SC 0CTX liq 24h'!$C$183</c:f>
              <c:strCache>
                <c:ptCount val="1"/>
                <c:pt idx="0">
                  <c:v>G238S</c:v>
                </c:pt>
              </c:strCache>
            </c:strRef>
          </c:tx>
          <c:spPr>
            <a:ln w="25400" cap="rnd">
              <a:noFill/>
              <a:round/>
            </a:ln>
            <a:effectLst/>
          </c:spPr>
          <c:marker>
            <c:symbol val="circle"/>
            <c:size val="5"/>
            <c:spPr>
              <a:solidFill>
                <a:schemeClr val="accent1">
                  <a:lumMod val="60000"/>
                </a:schemeClr>
              </a:solidFill>
              <a:ln w="25400">
                <a:solidFill>
                  <a:schemeClr val="accent1">
                    <a:lumMod val="60000"/>
                  </a:schemeClr>
                </a:solidFill>
              </a:ln>
              <a:effectLst/>
            </c:spPr>
          </c:marker>
          <c:errBars>
            <c:errDir val="y"/>
            <c:errBarType val="both"/>
            <c:errValType val="cust"/>
            <c:noEndCap val="0"/>
            <c:plus>
              <c:numRef>
                <c:f>'d) SC 0CTX liq 24h'!$F$183:$F$186</c:f>
                <c:numCache>
                  <c:formatCode>General</c:formatCode>
                  <c:ptCount val="4"/>
                  <c:pt idx="0">
                    <c:v>4.3282293059983823E-3</c:v>
                  </c:pt>
                  <c:pt idx="1">
                    <c:v>3.8247458537460032E-3</c:v>
                  </c:pt>
                  <c:pt idx="2">
                    <c:v>2.6534211832743241E-3</c:v>
                  </c:pt>
                  <c:pt idx="3">
                    <c:v>4.1425265282792022E-3</c:v>
                  </c:pt>
                </c:numCache>
              </c:numRef>
            </c:plus>
            <c:minus>
              <c:numRef>
                <c:f>'d) SC 0CTX liq 24h'!$F$183:$F$186</c:f>
                <c:numCache>
                  <c:formatCode>General</c:formatCode>
                  <c:ptCount val="4"/>
                  <c:pt idx="0">
                    <c:v>4.3282293059983823E-3</c:v>
                  </c:pt>
                  <c:pt idx="1">
                    <c:v>3.8247458537460032E-3</c:v>
                  </c:pt>
                  <c:pt idx="2">
                    <c:v>2.6534211832743241E-3</c:v>
                  </c:pt>
                  <c:pt idx="3">
                    <c:v>4.1425265282792022E-3</c:v>
                  </c:pt>
                </c:numCache>
              </c:numRef>
            </c:minus>
            <c:spPr>
              <a:noFill/>
              <a:ln w="9525" cap="flat" cmpd="sng" algn="ctr">
                <a:solidFill>
                  <a:schemeClr val="tx1">
                    <a:lumMod val="65000"/>
                    <a:lumOff val="35000"/>
                  </a:schemeClr>
                </a:solidFill>
                <a:round/>
              </a:ln>
              <a:effectLst/>
            </c:spPr>
          </c:errBars>
          <c:xVal>
            <c:numRef>
              <c:f>'d) SC 0CTX liq 24h'!$D$183:$D$186</c:f>
              <c:numCache>
                <c:formatCode>General</c:formatCode>
                <c:ptCount val="4"/>
                <c:pt idx="0">
                  <c:v>0.90308998699194365</c:v>
                </c:pt>
                <c:pt idx="1">
                  <c:v>0.30102999566398114</c:v>
                </c:pt>
                <c:pt idx="2">
                  <c:v>0.1003433318879937</c:v>
                </c:pt>
                <c:pt idx="3">
                  <c:v>-0.10034333188799371</c:v>
                </c:pt>
              </c:numCache>
            </c:numRef>
          </c:xVal>
          <c:yVal>
            <c:numRef>
              <c:f>'d) SC 0CTX liq 24h'!$E$183:$E$186</c:f>
              <c:numCache>
                <c:formatCode>General</c:formatCode>
                <c:ptCount val="4"/>
                <c:pt idx="0">
                  <c:v>-3.8346695190499315E-4</c:v>
                </c:pt>
                <c:pt idx="1">
                  <c:v>3.4847050719342011E-4</c:v>
                </c:pt>
                <c:pt idx="2">
                  <c:v>-8.5200486201394813E-4</c:v>
                </c:pt>
                <c:pt idx="3">
                  <c:v>7.0562874860329071E-4</c:v>
                </c:pt>
              </c:numCache>
            </c:numRef>
          </c:yVal>
          <c:smooth val="0"/>
          <c:extLst>
            <c:ext xmlns:c16="http://schemas.microsoft.com/office/drawing/2014/chart" uri="{C3380CC4-5D6E-409C-BE32-E72D297353CC}">
              <c16:uniqueId val="{00000005-C27A-5C44-966B-1ED1C747513C}"/>
            </c:ext>
          </c:extLst>
        </c:ser>
        <c:dLbls>
          <c:showLegendKey val="0"/>
          <c:showVal val="0"/>
          <c:showCatName val="0"/>
          <c:showSerName val="0"/>
          <c:showPercent val="0"/>
          <c:showBubbleSize val="0"/>
        </c:dLbls>
        <c:axId val="844912160"/>
        <c:axId val="844972496"/>
      </c:scatterChart>
      <c:valAx>
        <c:axId val="8449121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de-DE"/>
                  <a:t>∆ log MIC (mean genotype to mean competitors) </a:t>
                </a:r>
                <a:endParaRPr lang="en-US"/>
              </a:p>
            </c:rich>
          </c:tx>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de-DE"/>
          </a:p>
        </c:txPr>
        <c:crossAx val="844972496"/>
        <c:crosses val="autoZero"/>
        <c:crossBetween val="midCat"/>
      </c:valAx>
      <c:valAx>
        <c:axId val="8449724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de-DE"/>
                  <a:t>Selection coefficient / gen. </a:t>
                </a:r>
                <a:endParaRPr lang="en-US"/>
              </a:p>
            </c:rich>
          </c:tx>
          <c:layout>
            <c:manualLayout>
              <c:xMode val="edge"/>
              <c:yMode val="edge"/>
              <c:x val="7.5662042875157629E-3"/>
              <c:y val="0.30046513327365404"/>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de-DE"/>
          </a:p>
        </c:txPr>
        <c:crossAx val="84491216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pPr>
      <a:endParaRPr lang="de-DE"/>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0.02CTX Agar 48h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'm) SC 0.02CTX Agar 48h'!$F$159:$F$190</c:f>
                <c:numCache>
                  <c:formatCode>General</c:formatCode>
                  <c:ptCount val="32"/>
                  <c:pt idx="0">
                    <c:v>1.8278692291858394E-2</c:v>
                  </c:pt>
                  <c:pt idx="1">
                    <c:v>1.8884246736368248E-2</c:v>
                  </c:pt>
                  <c:pt idx="2">
                    <c:v>1.2591656082119197E-2</c:v>
                  </c:pt>
                  <c:pt idx="3">
                    <c:v>8.282839502114555E-3</c:v>
                  </c:pt>
                  <c:pt idx="4">
                    <c:v>2.2193459177809821E-2</c:v>
                  </c:pt>
                  <c:pt idx="5">
                    <c:v>1.8697657903873233E-2</c:v>
                  </c:pt>
                  <c:pt idx="6">
                    <c:v>3.1453188937737478E-2</c:v>
                  </c:pt>
                  <c:pt idx="7">
                    <c:v>1.6467284711786399E-2</c:v>
                  </c:pt>
                  <c:pt idx="8">
                    <c:v>7.5823251012662315E-3</c:v>
                  </c:pt>
                  <c:pt idx="9">
                    <c:v>1.4890770424030505E-2</c:v>
                  </c:pt>
                  <c:pt idx="10">
                    <c:v>1.4388595478297421E-2</c:v>
                  </c:pt>
                  <c:pt idx="11">
                    <c:v>1.864502703626713E-2</c:v>
                  </c:pt>
                  <c:pt idx="12">
                    <c:v>1.0499615718115533E-2</c:v>
                  </c:pt>
                  <c:pt idx="13">
                    <c:v>2.1255901148310441E-2</c:v>
                  </c:pt>
                  <c:pt idx="14">
                    <c:v>2.7866405493230394E-2</c:v>
                  </c:pt>
                  <c:pt idx="15">
                    <c:v>9.89196147010705E-3</c:v>
                  </c:pt>
                  <c:pt idx="16">
                    <c:v>1.9447814538416805E-2</c:v>
                  </c:pt>
                  <c:pt idx="17">
                    <c:v>1.8884347055959108E-2</c:v>
                  </c:pt>
                  <c:pt idx="18">
                    <c:v>1.3251954108126102E-2</c:v>
                  </c:pt>
                  <c:pt idx="19">
                    <c:v>2.2539563988187995E-2</c:v>
                  </c:pt>
                  <c:pt idx="20">
                    <c:v>2.6472644451058912E-2</c:v>
                  </c:pt>
                  <c:pt idx="21">
                    <c:v>6.6985465218073531E-3</c:v>
                  </c:pt>
                  <c:pt idx="22">
                    <c:v>3.3723393145804324E-2</c:v>
                  </c:pt>
                  <c:pt idx="23">
                    <c:v>7.0251763452452111E-3</c:v>
                  </c:pt>
                  <c:pt idx="24">
                    <c:v>2.0585141478400768E-2</c:v>
                  </c:pt>
                  <c:pt idx="25">
                    <c:v>3.8184883571462272E-3</c:v>
                  </c:pt>
                  <c:pt idx="26">
                    <c:v>9.4237990472304453E-3</c:v>
                  </c:pt>
                  <c:pt idx="27">
                    <c:v>1.8950188997603336E-2</c:v>
                  </c:pt>
                  <c:pt idx="28">
                    <c:v>3.1134820059286882E-2</c:v>
                  </c:pt>
                  <c:pt idx="29">
                    <c:v>1.4784823904012026E-2</c:v>
                  </c:pt>
                  <c:pt idx="30">
                    <c:v>5.7616535134312136E-3</c:v>
                  </c:pt>
                  <c:pt idx="31">
                    <c:v>1.6007700663695314E-2</c:v>
                  </c:pt>
                </c:numCache>
              </c:numRef>
            </c:plus>
            <c:minus>
              <c:numRef>
                <c:f>'m) SC 0.02CTX Agar 48h'!$F$159:$F$190</c:f>
                <c:numCache>
                  <c:formatCode>General</c:formatCode>
                  <c:ptCount val="32"/>
                  <c:pt idx="0">
                    <c:v>1.8278692291858394E-2</c:v>
                  </c:pt>
                  <c:pt idx="1">
                    <c:v>1.8884246736368248E-2</c:v>
                  </c:pt>
                  <c:pt idx="2">
                    <c:v>1.2591656082119197E-2</c:v>
                  </c:pt>
                  <c:pt idx="3">
                    <c:v>8.282839502114555E-3</c:v>
                  </c:pt>
                  <c:pt idx="4">
                    <c:v>2.2193459177809821E-2</c:v>
                  </c:pt>
                  <c:pt idx="5">
                    <c:v>1.8697657903873233E-2</c:v>
                  </c:pt>
                  <c:pt idx="6">
                    <c:v>3.1453188937737478E-2</c:v>
                  </c:pt>
                  <c:pt idx="7">
                    <c:v>1.6467284711786399E-2</c:v>
                  </c:pt>
                  <c:pt idx="8">
                    <c:v>7.5823251012662315E-3</c:v>
                  </c:pt>
                  <c:pt idx="9">
                    <c:v>1.4890770424030505E-2</c:v>
                  </c:pt>
                  <c:pt idx="10">
                    <c:v>1.4388595478297421E-2</c:v>
                  </c:pt>
                  <c:pt idx="11">
                    <c:v>1.864502703626713E-2</c:v>
                  </c:pt>
                  <c:pt idx="12">
                    <c:v>1.0499615718115533E-2</c:v>
                  </c:pt>
                  <c:pt idx="13">
                    <c:v>2.1255901148310441E-2</c:v>
                  </c:pt>
                  <c:pt idx="14">
                    <c:v>2.7866405493230394E-2</c:v>
                  </c:pt>
                  <c:pt idx="15">
                    <c:v>9.89196147010705E-3</c:v>
                  </c:pt>
                  <c:pt idx="16">
                    <c:v>1.9447814538416805E-2</c:v>
                  </c:pt>
                  <c:pt idx="17">
                    <c:v>1.8884347055959108E-2</c:v>
                  </c:pt>
                  <c:pt idx="18">
                    <c:v>1.3251954108126102E-2</c:v>
                  </c:pt>
                  <c:pt idx="19">
                    <c:v>2.2539563988187995E-2</c:v>
                  </c:pt>
                  <c:pt idx="20">
                    <c:v>2.6472644451058912E-2</c:v>
                  </c:pt>
                  <c:pt idx="21">
                    <c:v>6.6985465218073531E-3</c:v>
                  </c:pt>
                  <c:pt idx="22">
                    <c:v>3.3723393145804324E-2</c:v>
                  </c:pt>
                  <c:pt idx="23">
                    <c:v>7.0251763452452111E-3</c:v>
                  </c:pt>
                  <c:pt idx="24">
                    <c:v>2.0585141478400768E-2</c:v>
                  </c:pt>
                  <c:pt idx="25">
                    <c:v>3.8184883571462272E-3</c:v>
                  </c:pt>
                  <c:pt idx="26">
                    <c:v>9.4237990472304453E-3</c:v>
                  </c:pt>
                  <c:pt idx="27">
                    <c:v>1.8950188997603336E-2</c:v>
                  </c:pt>
                  <c:pt idx="28">
                    <c:v>3.1134820059286882E-2</c:v>
                  </c:pt>
                  <c:pt idx="29">
                    <c:v>1.4784823904012026E-2</c:v>
                  </c:pt>
                  <c:pt idx="30">
                    <c:v>5.7616535134312136E-3</c:v>
                  </c:pt>
                  <c:pt idx="31">
                    <c:v>1.6007700663695314E-2</c:v>
                  </c:pt>
                </c:numCache>
              </c:numRef>
            </c:minus>
            <c:spPr>
              <a:noFill/>
              <a:ln w="9525" cap="flat" cmpd="sng" algn="ctr">
                <a:solidFill>
                  <a:schemeClr val="tx1">
                    <a:lumMod val="65000"/>
                    <a:lumOff val="35000"/>
                  </a:schemeClr>
                </a:solidFill>
                <a:round/>
              </a:ln>
              <a:effectLst/>
            </c:spPr>
          </c:errBars>
          <c:xVal>
            <c:numRef>
              <c:f>'m) SC 0.02CTX Agar 48h'!$D$159:$D$190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'm) SC 0.02CTX Agar 48h'!$E$159:$E$190</c:f>
              <c:numCache>
                <c:formatCode>General</c:formatCode>
                <c:ptCount val="32"/>
                <c:pt idx="0">
                  <c:v>1.5455269596364777E-3</c:v>
                </c:pt>
                <c:pt idx="1">
                  <c:v>-4.0776726806439026E-2</c:v>
                </c:pt>
                <c:pt idx="2">
                  <c:v>3.542783590758309E-2</c:v>
                </c:pt>
                <c:pt idx="3">
                  <c:v>-4.3243015068711093E-3</c:v>
                </c:pt>
                <c:pt idx="4">
                  <c:v>1.1038929369097551E-2</c:v>
                </c:pt>
                <c:pt idx="5">
                  <c:v>2.9244958738093244E-2</c:v>
                </c:pt>
                <c:pt idx="6">
                  <c:v>-5.9793791935683627E-2</c:v>
                </c:pt>
                <c:pt idx="7">
                  <c:v>3.0527348820278142E-3</c:v>
                </c:pt>
                <c:pt idx="8">
                  <c:v>2.9158592837824189E-2</c:v>
                </c:pt>
                <c:pt idx="9">
                  <c:v>-4.2447412488200026E-3</c:v>
                </c:pt>
                <c:pt idx="10">
                  <c:v>-4.8309412719277751E-2</c:v>
                </c:pt>
                <c:pt idx="11">
                  <c:v>1.1034198122614372E-2</c:v>
                </c:pt>
                <c:pt idx="12">
                  <c:v>6.3589192226658542E-2</c:v>
                </c:pt>
                <c:pt idx="13">
                  <c:v>-2.3459075195802169E-2</c:v>
                </c:pt>
                <c:pt idx="14">
                  <c:v>-3.1443822987827809E-2</c:v>
                </c:pt>
                <c:pt idx="15">
                  <c:v>-3.5009861874588502E-2</c:v>
                </c:pt>
                <c:pt idx="16">
                  <c:v>2.5809465545635839E-2</c:v>
                </c:pt>
                <c:pt idx="17">
                  <c:v>6.7564984342951212E-3</c:v>
                </c:pt>
                <c:pt idx="18">
                  <c:v>-2.1999264407278098E-3</c:v>
                </c:pt>
                <c:pt idx="19">
                  <c:v>-4.1287743242634005E-2</c:v>
                </c:pt>
                <c:pt idx="20">
                  <c:v>-1.4321206115801675E-2</c:v>
                </c:pt>
                <c:pt idx="21">
                  <c:v>5.5806224026622893E-2</c:v>
                </c:pt>
                <c:pt idx="22">
                  <c:v>-4.5062570995283234E-2</c:v>
                </c:pt>
                <c:pt idx="23">
                  <c:v>-2.1263837732264305E-2</c:v>
                </c:pt>
                <c:pt idx="24">
                  <c:v>-1.5010508342693142E-2</c:v>
                </c:pt>
                <c:pt idx="25">
                  <c:v>4.6630093964887688E-2</c:v>
                </c:pt>
                <c:pt idx="26">
                  <c:v>-2.5414178610369056E-2</c:v>
                </c:pt>
                <c:pt idx="27">
                  <c:v>-2.2299135259016389E-2</c:v>
                </c:pt>
                <c:pt idx="28">
                  <c:v>-2.4737017222577186E-2</c:v>
                </c:pt>
                <c:pt idx="29">
                  <c:v>-2.3181500773885172E-2</c:v>
                </c:pt>
                <c:pt idx="30">
                  <c:v>5.1314921761086638E-2</c:v>
                </c:pt>
                <c:pt idx="31">
                  <c:v>-2.0813253251189552E-2</c:v>
                </c:pt>
              </c:numCache>
            </c:numRef>
          </c:yVal>
          <c:smooth val="0"/>
          <c:extLst>
            <c:ext xmlns:c16="http://schemas.microsoft.com/office/drawing/2014/chart" uri="{C3380CC4-5D6E-409C-BE32-E72D297353CC}">
              <c16:uniqueId val="{00000000-D9E5-BA49-86B3-0B133000CD34}"/>
            </c:ext>
          </c:extLst>
        </c:ser>
        <c:dLbls>
          <c:showLegendKey val="0"/>
          <c:showVal val="0"/>
          <c:showCatName val="0"/>
          <c:showSerName val="0"/>
          <c:showPercent val="0"/>
          <c:showBubbleSize val="0"/>
        </c:dLbls>
        <c:axId val="931380928"/>
        <c:axId val="864593664"/>
      </c:scatterChart>
      <c:valAx>
        <c:axId val="9313809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64593664"/>
        <c:crosses val="autoZero"/>
        <c:crossBetween val="midCat"/>
      </c:valAx>
      <c:valAx>
        <c:axId val="8645936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9313809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0.04CTX Agar 24h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'n) SC 0.04CTX Agar 24h'!$F$159:$F$190</c:f>
                <c:numCache>
                  <c:formatCode>General</c:formatCode>
                  <c:ptCount val="32"/>
                  <c:pt idx="0">
                    <c:v>2.5537431669772764E-2</c:v>
                  </c:pt>
                  <c:pt idx="1">
                    <c:v>3.0950394344057556E-2</c:v>
                  </c:pt>
                  <c:pt idx="2">
                    <c:v>1.1589841916976495E-2</c:v>
                  </c:pt>
                  <c:pt idx="3">
                    <c:v>3.133210823032536E-2</c:v>
                  </c:pt>
                  <c:pt idx="4">
                    <c:v>1.0716027012422519E-2</c:v>
                  </c:pt>
                  <c:pt idx="5">
                    <c:v>4.6349346467545918E-2</c:v>
                  </c:pt>
                  <c:pt idx="6">
                    <c:v>3.8865184338376053E-2</c:v>
                  </c:pt>
                  <c:pt idx="7">
                    <c:v>3.820477187529224E-2</c:v>
                  </c:pt>
                  <c:pt idx="8">
                    <c:v>3.1112642735867935E-2</c:v>
                  </c:pt>
                  <c:pt idx="9">
                    <c:v>3.0845801317218775E-2</c:v>
                  </c:pt>
                  <c:pt idx="10">
                    <c:v>2.5401213277216728E-2</c:v>
                  </c:pt>
                  <c:pt idx="11">
                    <c:v>3.815712348900864E-2</c:v>
                  </c:pt>
                  <c:pt idx="12">
                    <c:v>2.0124183018349371E-2</c:v>
                  </c:pt>
                  <c:pt idx="13">
                    <c:v>2.5576153148028493E-2</c:v>
                  </c:pt>
                  <c:pt idx="14">
                    <c:v>2.4967587028218826E-2</c:v>
                  </c:pt>
                  <c:pt idx="15">
                    <c:v>9.0179751174059089E-3</c:v>
                  </c:pt>
                  <c:pt idx="16">
                    <c:v>2.0166112869902105E-2</c:v>
                  </c:pt>
                  <c:pt idx="17">
                    <c:v>1.7866409573602846E-2</c:v>
                  </c:pt>
                  <c:pt idx="18">
                    <c:v>2.2379322741146172E-2</c:v>
                  </c:pt>
                  <c:pt idx="19">
                    <c:v>1.6944139551565207E-2</c:v>
                  </c:pt>
                  <c:pt idx="20">
                    <c:v>1.6801974865363566E-2</c:v>
                  </c:pt>
                  <c:pt idx="21">
                    <c:v>3.2224473444219387E-2</c:v>
                  </c:pt>
                  <c:pt idx="22">
                    <c:v>2.1119563049905966E-2</c:v>
                  </c:pt>
                  <c:pt idx="23">
                    <c:v>8.8901907051555096E-3</c:v>
                  </c:pt>
                  <c:pt idx="24">
                    <c:v>5.9849951008954317E-3</c:v>
                  </c:pt>
                  <c:pt idx="25">
                    <c:v>3.1215855678308764E-2</c:v>
                  </c:pt>
                  <c:pt idx="26">
                    <c:v>7.0780270795058609E-3</c:v>
                  </c:pt>
                  <c:pt idx="27">
                    <c:v>9.8125790815529468E-3</c:v>
                  </c:pt>
                  <c:pt idx="28">
                    <c:v>8.9357787253545925E-3</c:v>
                  </c:pt>
                  <c:pt idx="29">
                    <c:v>1.6733190881468532E-2</c:v>
                  </c:pt>
                  <c:pt idx="30">
                    <c:v>5.5118396336026054E-2</c:v>
                  </c:pt>
                  <c:pt idx="31">
                    <c:v>1.2727421973885558E-2</c:v>
                  </c:pt>
                </c:numCache>
              </c:numRef>
            </c:plus>
            <c:minus>
              <c:numRef>
                <c:f>'n) SC 0.04CTX Agar 24h'!$F$159:$F$190</c:f>
                <c:numCache>
                  <c:formatCode>General</c:formatCode>
                  <c:ptCount val="32"/>
                  <c:pt idx="0">
                    <c:v>2.5537431669772764E-2</c:v>
                  </c:pt>
                  <c:pt idx="1">
                    <c:v>3.0950394344057556E-2</c:v>
                  </c:pt>
                  <c:pt idx="2">
                    <c:v>1.1589841916976495E-2</c:v>
                  </c:pt>
                  <c:pt idx="3">
                    <c:v>3.133210823032536E-2</c:v>
                  </c:pt>
                  <c:pt idx="4">
                    <c:v>1.0716027012422519E-2</c:v>
                  </c:pt>
                  <c:pt idx="5">
                    <c:v>4.6349346467545918E-2</c:v>
                  </c:pt>
                  <c:pt idx="6">
                    <c:v>3.8865184338376053E-2</c:v>
                  </c:pt>
                  <c:pt idx="7">
                    <c:v>3.820477187529224E-2</c:v>
                  </c:pt>
                  <c:pt idx="8">
                    <c:v>3.1112642735867935E-2</c:v>
                  </c:pt>
                  <c:pt idx="9">
                    <c:v>3.0845801317218775E-2</c:v>
                  </c:pt>
                  <c:pt idx="10">
                    <c:v>2.5401213277216728E-2</c:v>
                  </c:pt>
                  <c:pt idx="11">
                    <c:v>3.815712348900864E-2</c:v>
                  </c:pt>
                  <c:pt idx="12">
                    <c:v>2.0124183018349371E-2</c:v>
                  </c:pt>
                  <c:pt idx="13">
                    <c:v>2.5576153148028493E-2</c:v>
                  </c:pt>
                  <c:pt idx="14">
                    <c:v>2.4967587028218826E-2</c:v>
                  </c:pt>
                  <c:pt idx="15">
                    <c:v>9.0179751174059089E-3</c:v>
                  </c:pt>
                  <c:pt idx="16">
                    <c:v>2.0166112869902105E-2</c:v>
                  </c:pt>
                  <c:pt idx="17">
                    <c:v>1.7866409573602846E-2</c:v>
                  </c:pt>
                  <c:pt idx="18">
                    <c:v>2.2379322741146172E-2</c:v>
                  </c:pt>
                  <c:pt idx="19">
                    <c:v>1.6944139551565207E-2</c:v>
                  </c:pt>
                  <c:pt idx="20">
                    <c:v>1.6801974865363566E-2</c:v>
                  </c:pt>
                  <c:pt idx="21">
                    <c:v>3.2224473444219387E-2</c:v>
                  </c:pt>
                  <c:pt idx="22">
                    <c:v>2.1119563049905966E-2</c:v>
                  </c:pt>
                  <c:pt idx="23">
                    <c:v>8.8901907051555096E-3</c:v>
                  </c:pt>
                  <c:pt idx="24">
                    <c:v>5.9849951008954317E-3</c:v>
                  </c:pt>
                  <c:pt idx="25">
                    <c:v>3.1215855678308764E-2</c:v>
                  </c:pt>
                  <c:pt idx="26">
                    <c:v>7.0780270795058609E-3</c:v>
                  </c:pt>
                  <c:pt idx="27">
                    <c:v>9.8125790815529468E-3</c:v>
                  </c:pt>
                  <c:pt idx="28">
                    <c:v>8.9357787253545925E-3</c:v>
                  </c:pt>
                  <c:pt idx="29">
                    <c:v>1.6733190881468532E-2</c:v>
                  </c:pt>
                  <c:pt idx="30">
                    <c:v>5.5118396336026054E-2</c:v>
                  </c:pt>
                  <c:pt idx="31">
                    <c:v>1.2727421973885558E-2</c:v>
                  </c:pt>
                </c:numCache>
              </c:numRef>
            </c:minus>
            <c:spPr>
              <a:noFill/>
              <a:ln w="9525" cap="flat" cmpd="sng" algn="ctr">
                <a:solidFill>
                  <a:schemeClr val="tx1">
                    <a:lumMod val="65000"/>
                    <a:lumOff val="35000"/>
                  </a:schemeClr>
                </a:solidFill>
                <a:round/>
              </a:ln>
              <a:effectLst/>
            </c:spPr>
          </c:errBars>
          <c:xVal>
            <c:numRef>
              <c:f>'n) SC 0.04CTX Agar 24h'!$D$159:$D$190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'n) SC 0.04CTX Agar 24h'!$E$159:$E$190</c:f>
              <c:numCache>
                <c:formatCode>General</c:formatCode>
                <c:ptCount val="32"/>
                <c:pt idx="0">
                  <c:v>-0.14440418602609312</c:v>
                </c:pt>
                <c:pt idx="1">
                  <c:v>0.21023544166493269</c:v>
                </c:pt>
                <c:pt idx="2">
                  <c:v>-0.28036535913556621</c:v>
                </c:pt>
                <c:pt idx="3">
                  <c:v>-0.10829436331189297</c:v>
                </c:pt>
                <c:pt idx="4">
                  <c:v>-0.27296151198695418</c:v>
                </c:pt>
                <c:pt idx="5">
                  <c:v>-0.15709538875273171</c:v>
                </c:pt>
                <c:pt idx="6">
                  <c:v>0.22495957335074115</c:v>
                </c:pt>
                <c:pt idx="7">
                  <c:v>-0.12167869224013625</c:v>
                </c:pt>
                <c:pt idx="8">
                  <c:v>-0.2589444726605607</c:v>
                </c:pt>
                <c:pt idx="9">
                  <c:v>-0.10476088065723249</c:v>
                </c:pt>
                <c:pt idx="10">
                  <c:v>0.2038027167092003</c:v>
                </c:pt>
                <c:pt idx="11">
                  <c:v>-0.12867563538425572</c:v>
                </c:pt>
                <c:pt idx="12">
                  <c:v>-0.40367536437752788</c:v>
                </c:pt>
                <c:pt idx="13">
                  <c:v>4.2487969237635238E-2</c:v>
                </c:pt>
                <c:pt idx="14">
                  <c:v>1.3165063466179853E-2</c:v>
                </c:pt>
                <c:pt idx="15">
                  <c:v>2.113221442383199E-2</c:v>
                </c:pt>
                <c:pt idx="16">
                  <c:v>-0.28342705281047154</c:v>
                </c:pt>
                <c:pt idx="17">
                  <c:v>-9.34336086050334E-2</c:v>
                </c:pt>
                <c:pt idx="18">
                  <c:v>-0.11581476871637163</c:v>
                </c:pt>
                <c:pt idx="19">
                  <c:v>0.19113531869279077</c:v>
                </c:pt>
                <c:pt idx="20">
                  <c:v>3.0327020481672851E-2</c:v>
                </c:pt>
                <c:pt idx="21">
                  <c:v>-0.3801429864111156</c:v>
                </c:pt>
                <c:pt idx="22">
                  <c:v>1.8426190752199097E-2</c:v>
                </c:pt>
                <c:pt idx="23">
                  <c:v>2.7074613954444146E-2</c:v>
                </c:pt>
                <c:pt idx="24">
                  <c:v>2.1049856858198802E-2</c:v>
                </c:pt>
                <c:pt idx="25">
                  <c:v>-0.12881395378937432</c:v>
                </c:pt>
                <c:pt idx="26">
                  <c:v>2.0117547474570001E-2</c:v>
                </c:pt>
                <c:pt idx="27">
                  <c:v>2.4016193878696829E-2</c:v>
                </c:pt>
                <c:pt idx="28">
                  <c:v>1.8431508303898256E-2</c:v>
                </c:pt>
                <c:pt idx="29">
                  <c:v>2.2041319855821969E-2</c:v>
                </c:pt>
                <c:pt idx="30">
                  <c:v>-0.15017386884310549</c:v>
                </c:pt>
                <c:pt idx="31">
                  <c:v>2.4623781434210918E-2</c:v>
                </c:pt>
              </c:numCache>
            </c:numRef>
          </c:yVal>
          <c:smooth val="0"/>
          <c:extLst>
            <c:ext xmlns:c16="http://schemas.microsoft.com/office/drawing/2014/chart" uri="{C3380CC4-5D6E-409C-BE32-E72D297353CC}">
              <c16:uniqueId val="{00000000-DE80-3B4D-97DD-92A8EBE328D5}"/>
            </c:ext>
          </c:extLst>
        </c:ser>
        <c:dLbls>
          <c:showLegendKey val="0"/>
          <c:showVal val="0"/>
          <c:showCatName val="0"/>
          <c:showSerName val="0"/>
          <c:showPercent val="0"/>
          <c:showBubbleSize val="0"/>
        </c:dLbls>
        <c:axId val="865582208"/>
        <c:axId val="843669232"/>
      </c:scatterChart>
      <c:valAx>
        <c:axId val="8655822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3669232"/>
        <c:crosses val="autoZero"/>
        <c:crossBetween val="midCat"/>
      </c:valAx>
      <c:valAx>
        <c:axId val="843669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655822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0.04CTX Agar 48h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'o) SC 0.04CTX Agar 48h'!$F$159:$F$190</c:f>
                <c:numCache>
                  <c:formatCode>General</c:formatCode>
                  <c:ptCount val="32"/>
                  <c:pt idx="0">
                    <c:v>3.6363633783231437E-2</c:v>
                  </c:pt>
                  <c:pt idx="1">
                    <c:v>3.9142299870304903E-2</c:v>
                  </c:pt>
                  <c:pt idx="2">
                    <c:v>5.9348330142030585E-3</c:v>
                  </c:pt>
                  <c:pt idx="3">
                    <c:v>3.7634324674961653E-2</c:v>
                  </c:pt>
                  <c:pt idx="4">
                    <c:v>1.3479382059690881E-2</c:v>
                  </c:pt>
                  <c:pt idx="5">
                    <c:v>4.0022212523485326E-2</c:v>
                  </c:pt>
                  <c:pt idx="6">
                    <c:v>4.4868908796700892E-2</c:v>
                  </c:pt>
                  <c:pt idx="7">
                    <c:v>4.1996155652212951E-2</c:v>
                  </c:pt>
                  <c:pt idx="8">
                    <c:v>3.5355047307954787E-2</c:v>
                  </c:pt>
                  <c:pt idx="9">
                    <c:v>5.9143573736930077E-2</c:v>
                  </c:pt>
                  <c:pt idx="10">
                    <c:v>5.3572106483831816E-2</c:v>
                  </c:pt>
                  <c:pt idx="11">
                    <c:v>5.0710655566603452E-2</c:v>
                  </c:pt>
                  <c:pt idx="12">
                    <c:v>5.2734253072784586E-2</c:v>
                  </c:pt>
                  <c:pt idx="13">
                    <c:v>4.0045772856768629E-2</c:v>
                  </c:pt>
                  <c:pt idx="14">
                    <c:v>7.1124859644081703E-2</c:v>
                  </c:pt>
                  <c:pt idx="15">
                    <c:v>9.3016605221315669E-3</c:v>
                  </c:pt>
                  <c:pt idx="16">
                    <c:v>1.9679745034839411E-2</c:v>
                  </c:pt>
                  <c:pt idx="17">
                    <c:v>1.1342537998416197E-2</c:v>
                  </c:pt>
                  <c:pt idx="18">
                    <c:v>4.7738618900683184E-2</c:v>
                  </c:pt>
                  <c:pt idx="19">
                    <c:v>2.5975751223457216E-2</c:v>
                  </c:pt>
                  <c:pt idx="20">
                    <c:v>1.9782950615867625E-2</c:v>
                  </c:pt>
                  <c:pt idx="21">
                    <c:v>3.8886728001718343E-2</c:v>
                  </c:pt>
                  <c:pt idx="22">
                    <c:v>3.93484030812409E-2</c:v>
                  </c:pt>
                  <c:pt idx="23">
                    <c:v>7.8547824509831565E-3</c:v>
                  </c:pt>
                  <c:pt idx="24">
                    <c:v>1.7732614544856366E-2</c:v>
                  </c:pt>
                  <c:pt idx="25">
                    <c:v>5.4213645390345185E-2</c:v>
                  </c:pt>
                  <c:pt idx="26">
                    <c:v>1.0756191355009579E-2</c:v>
                  </c:pt>
                  <c:pt idx="27">
                    <c:v>1.1493891475035087E-2</c:v>
                  </c:pt>
                  <c:pt idx="28">
                    <c:v>4.0938350063821113E-2</c:v>
                  </c:pt>
                  <c:pt idx="29">
                    <c:v>1.9595326832080952E-2</c:v>
                  </c:pt>
                  <c:pt idx="30">
                    <c:v>9.0161206442524566E-2</c:v>
                  </c:pt>
                  <c:pt idx="31">
                    <c:v>1.7856195059397489E-2</c:v>
                  </c:pt>
                </c:numCache>
              </c:numRef>
            </c:plus>
            <c:minus>
              <c:numRef>
                <c:f>'o) SC 0.04CTX Agar 48h'!$F$159:$F$190</c:f>
                <c:numCache>
                  <c:formatCode>General</c:formatCode>
                  <c:ptCount val="32"/>
                  <c:pt idx="0">
                    <c:v>3.6363633783231437E-2</c:v>
                  </c:pt>
                  <c:pt idx="1">
                    <c:v>3.9142299870304903E-2</c:v>
                  </c:pt>
                  <c:pt idx="2">
                    <c:v>5.9348330142030585E-3</c:v>
                  </c:pt>
                  <c:pt idx="3">
                    <c:v>3.7634324674961653E-2</c:v>
                  </c:pt>
                  <c:pt idx="4">
                    <c:v>1.3479382059690881E-2</c:v>
                  </c:pt>
                  <c:pt idx="5">
                    <c:v>4.0022212523485326E-2</c:v>
                  </c:pt>
                  <c:pt idx="6">
                    <c:v>4.4868908796700892E-2</c:v>
                  </c:pt>
                  <c:pt idx="7">
                    <c:v>4.1996155652212951E-2</c:v>
                  </c:pt>
                  <c:pt idx="8">
                    <c:v>3.5355047307954787E-2</c:v>
                  </c:pt>
                  <c:pt idx="9">
                    <c:v>5.9143573736930077E-2</c:v>
                  </c:pt>
                  <c:pt idx="10">
                    <c:v>5.3572106483831816E-2</c:v>
                  </c:pt>
                  <c:pt idx="11">
                    <c:v>5.0710655566603452E-2</c:v>
                  </c:pt>
                  <c:pt idx="12">
                    <c:v>5.2734253072784586E-2</c:v>
                  </c:pt>
                  <c:pt idx="13">
                    <c:v>4.0045772856768629E-2</c:v>
                  </c:pt>
                  <c:pt idx="14">
                    <c:v>7.1124859644081703E-2</c:v>
                  </c:pt>
                  <c:pt idx="15">
                    <c:v>9.3016605221315669E-3</c:v>
                  </c:pt>
                  <c:pt idx="16">
                    <c:v>1.9679745034839411E-2</c:v>
                  </c:pt>
                  <c:pt idx="17">
                    <c:v>1.1342537998416197E-2</c:v>
                  </c:pt>
                  <c:pt idx="18">
                    <c:v>4.7738618900683184E-2</c:v>
                  </c:pt>
                  <c:pt idx="19">
                    <c:v>2.5975751223457216E-2</c:v>
                  </c:pt>
                  <c:pt idx="20">
                    <c:v>1.9782950615867625E-2</c:v>
                  </c:pt>
                  <c:pt idx="21">
                    <c:v>3.8886728001718343E-2</c:v>
                  </c:pt>
                  <c:pt idx="22">
                    <c:v>3.93484030812409E-2</c:v>
                  </c:pt>
                  <c:pt idx="23">
                    <c:v>7.8547824509831565E-3</c:v>
                  </c:pt>
                  <c:pt idx="24">
                    <c:v>1.7732614544856366E-2</c:v>
                  </c:pt>
                  <c:pt idx="25">
                    <c:v>5.4213645390345185E-2</c:v>
                  </c:pt>
                  <c:pt idx="26">
                    <c:v>1.0756191355009579E-2</c:v>
                  </c:pt>
                  <c:pt idx="27">
                    <c:v>1.1493891475035087E-2</c:v>
                  </c:pt>
                  <c:pt idx="28">
                    <c:v>4.0938350063821113E-2</c:v>
                  </c:pt>
                  <c:pt idx="29">
                    <c:v>1.9595326832080952E-2</c:v>
                  </c:pt>
                  <c:pt idx="30">
                    <c:v>9.0161206442524566E-2</c:v>
                  </c:pt>
                  <c:pt idx="31">
                    <c:v>1.7856195059397489E-2</c:v>
                  </c:pt>
                </c:numCache>
              </c:numRef>
            </c:minus>
            <c:spPr>
              <a:noFill/>
              <a:ln w="9525" cap="flat" cmpd="sng" algn="ctr">
                <a:solidFill>
                  <a:schemeClr val="tx1">
                    <a:lumMod val="65000"/>
                    <a:lumOff val="35000"/>
                  </a:schemeClr>
                </a:solidFill>
                <a:round/>
              </a:ln>
              <a:effectLst/>
            </c:spPr>
          </c:errBars>
          <c:xVal>
            <c:numRef>
              <c:f>'o) SC 0.04CTX Agar 48h'!$D$159:$D$190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'o) SC 0.04CTX Agar 48h'!$E$159:$E$190</c:f>
              <c:numCache>
                <c:formatCode>General</c:formatCode>
                <c:ptCount val="32"/>
                <c:pt idx="0">
                  <c:v>-0.12493070637774288</c:v>
                </c:pt>
                <c:pt idx="1">
                  <c:v>0.18769566166316928</c:v>
                </c:pt>
                <c:pt idx="2">
                  <c:v>-0.27308942038114131</c:v>
                </c:pt>
                <c:pt idx="3">
                  <c:v>-9.5011009514640005E-2</c:v>
                </c:pt>
                <c:pt idx="4">
                  <c:v>-0.26316517587030241</c:v>
                </c:pt>
                <c:pt idx="5">
                  <c:v>-9.6001556043364911E-2</c:v>
                </c:pt>
                <c:pt idx="6">
                  <c:v>0.16161280973549258</c:v>
                </c:pt>
                <c:pt idx="7">
                  <c:v>-6.6914726972692518E-2</c:v>
                </c:pt>
                <c:pt idx="8">
                  <c:v>-0.25361726109018834</c:v>
                </c:pt>
                <c:pt idx="9">
                  <c:v>-9.2677174320319369E-2</c:v>
                </c:pt>
                <c:pt idx="10">
                  <c:v>0.16226298110966375</c:v>
                </c:pt>
                <c:pt idx="11">
                  <c:v>-7.1916634395858825E-2</c:v>
                </c:pt>
                <c:pt idx="12">
                  <c:v>-0.34357821398674004</c:v>
                </c:pt>
                <c:pt idx="13">
                  <c:v>4.6440605951115703E-2</c:v>
                </c:pt>
                <c:pt idx="14">
                  <c:v>3.1491478159937861E-3</c:v>
                </c:pt>
                <c:pt idx="15">
                  <c:v>8.1884266976054755E-3</c:v>
                </c:pt>
                <c:pt idx="16">
                  <c:v>-0.26929327665045716</c:v>
                </c:pt>
                <c:pt idx="17">
                  <c:v>-7.0007540853439743E-2</c:v>
                </c:pt>
                <c:pt idx="18">
                  <c:v>-9.9961011494220806E-2</c:v>
                </c:pt>
                <c:pt idx="19">
                  <c:v>0.16176341823067747</c:v>
                </c:pt>
                <c:pt idx="20">
                  <c:v>4.4139828232946848E-2</c:v>
                </c:pt>
                <c:pt idx="21">
                  <c:v>-0.32773605928829874</c:v>
                </c:pt>
                <c:pt idx="22">
                  <c:v>-6.0852829322306234E-3</c:v>
                </c:pt>
                <c:pt idx="23">
                  <c:v>2.4630427622421049E-2</c:v>
                </c:pt>
                <c:pt idx="24">
                  <c:v>2.3249822511638405E-2</c:v>
                </c:pt>
                <c:pt idx="25">
                  <c:v>-9.2522358449474207E-2</c:v>
                </c:pt>
                <c:pt idx="26">
                  <c:v>2.0680998198640086E-3</c:v>
                </c:pt>
                <c:pt idx="27">
                  <c:v>2.2010573828108497E-2</c:v>
                </c:pt>
                <c:pt idx="28">
                  <c:v>1.6447542211100227E-3</c:v>
                </c:pt>
                <c:pt idx="29">
                  <c:v>1.0651964569156418E-2</c:v>
                </c:pt>
                <c:pt idx="30">
                  <c:v>-0.12949696098283048</c:v>
                </c:pt>
                <c:pt idx="31">
                  <c:v>3.7547082119435561E-2</c:v>
                </c:pt>
              </c:numCache>
            </c:numRef>
          </c:yVal>
          <c:smooth val="0"/>
          <c:extLst>
            <c:ext xmlns:c16="http://schemas.microsoft.com/office/drawing/2014/chart" uri="{C3380CC4-5D6E-409C-BE32-E72D297353CC}">
              <c16:uniqueId val="{00000000-1842-1E4C-8A2C-4B38D600F26F}"/>
            </c:ext>
          </c:extLst>
        </c:ser>
        <c:dLbls>
          <c:showLegendKey val="0"/>
          <c:showVal val="0"/>
          <c:showCatName val="0"/>
          <c:showSerName val="0"/>
          <c:showPercent val="0"/>
          <c:showBubbleSize val="0"/>
        </c:dLbls>
        <c:axId val="934524272"/>
        <c:axId val="866312768"/>
      </c:scatterChart>
      <c:valAx>
        <c:axId val="9345242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baseline="0">
                    <a:effectLst/>
                  </a:rPr>
                  <a:t>∆ log MIC (mean genotype to mean competitors) </a:t>
                </a:r>
                <a:endParaRPr lang="de-DE" sz="100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66312768"/>
        <c:crosses val="autoZero"/>
        <c:crossBetween val="midCat"/>
      </c:valAx>
      <c:valAx>
        <c:axId val="8663127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baseline="0">
                    <a:effectLst/>
                  </a:rPr>
                  <a:t>Selection coefficient / gen. </a:t>
                </a:r>
                <a:endParaRPr lang="de-DE"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93452427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0CTX liq 48h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'e) SC 0CTX liq 48h'!$F$159:$F$190</c:f>
                <c:numCache>
                  <c:formatCode>General</c:formatCode>
                  <c:ptCount val="32"/>
                  <c:pt idx="0">
                    <c:v>2.9635119448732754E-3</c:v>
                  </c:pt>
                  <c:pt idx="1">
                    <c:v>2.1926475553893945E-3</c:v>
                  </c:pt>
                  <c:pt idx="2">
                    <c:v>2.1678980155872963E-3</c:v>
                  </c:pt>
                  <c:pt idx="3">
                    <c:v>2.4556054868351651E-3</c:v>
                  </c:pt>
                  <c:pt idx="4">
                    <c:v>9.5727108889187996E-4</c:v>
                  </c:pt>
                  <c:pt idx="5">
                    <c:v>5.0726107444584584E-3</c:v>
                  </c:pt>
                  <c:pt idx="6">
                    <c:v>3.1359755170062811E-3</c:v>
                  </c:pt>
                  <c:pt idx="7">
                    <c:v>2.9487117275933334E-3</c:v>
                  </c:pt>
                  <c:pt idx="8">
                    <c:v>4.0134209296862492E-3</c:v>
                  </c:pt>
                  <c:pt idx="9">
                    <c:v>6.0254844290529878E-3</c:v>
                  </c:pt>
                  <c:pt idx="10">
                    <c:v>9.7363473159145907E-3</c:v>
                  </c:pt>
                  <c:pt idx="11">
                    <c:v>5.54083229102022E-3</c:v>
                  </c:pt>
                  <c:pt idx="12">
                    <c:v>4.4168059483360384E-3</c:v>
                  </c:pt>
                  <c:pt idx="13">
                    <c:v>5.1965926430770307E-3</c:v>
                  </c:pt>
                  <c:pt idx="14">
                    <c:v>9.2665517631633811E-3</c:v>
                  </c:pt>
                  <c:pt idx="15">
                    <c:v>2.299324957426211E-3</c:v>
                  </c:pt>
                  <c:pt idx="16">
                    <c:v>2.3432736409002468E-3</c:v>
                  </c:pt>
                  <c:pt idx="17">
                    <c:v>3.0440032532894237E-3</c:v>
                  </c:pt>
                  <c:pt idx="18">
                    <c:v>6.3084441137274258E-3</c:v>
                  </c:pt>
                  <c:pt idx="19">
                    <c:v>6.0078301168369711E-4</c:v>
                  </c:pt>
                  <c:pt idx="20">
                    <c:v>6.4954870074699599E-3</c:v>
                  </c:pt>
                  <c:pt idx="21">
                    <c:v>4.8795113814451684E-3</c:v>
                  </c:pt>
                  <c:pt idx="22">
                    <c:v>1.1241041450087686E-2</c:v>
                  </c:pt>
                  <c:pt idx="23">
                    <c:v>4.4705221688628102E-3</c:v>
                  </c:pt>
                  <c:pt idx="24">
                    <c:v>3.7636343329591287E-3</c:v>
                  </c:pt>
                  <c:pt idx="25">
                    <c:v>2.291647738553745E-3</c:v>
                  </c:pt>
                  <c:pt idx="26">
                    <c:v>2.2417186787280674E-3</c:v>
                  </c:pt>
                  <c:pt idx="27">
                    <c:v>4.7566327922931983E-3</c:v>
                  </c:pt>
                  <c:pt idx="28">
                    <c:v>9.7047495521025099E-3</c:v>
                  </c:pt>
                  <c:pt idx="29">
                    <c:v>7.8848580768605316E-3</c:v>
                  </c:pt>
                  <c:pt idx="30">
                    <c:v>2.8275889380734169E-3</c:v>
                  </c:pt>
                  <c:pt idx="31">
                    <c:v>4.6214867891162343E-3</c:v>
                  </c:pt>
                </c:numCache>
              </c:numRef>
            </c:plus>
            <c:minus>
              <c:numRef>
                <c:f>'e) SC 0CTX liq 48h'!$F$159:$F$190</c:f>
                <c:numCache>
                  <c:formatCode>General</c:formatCode>
                  <c:ptCount val="32"/>
                  <c:pt idx="0">
                    <c:v>2.9635119448732754E-3</c:v>
                  </c:pt>
                  <c:pt idx="1">
                    <c:v>2.1926475553893945E-3</c:v>
                  </c:pt>
                  <c:pt idx="2">
                    <c:v>2.1678980155872963E-3</c:v>
                  </c:pt>
                  <c:pt idx="3">
                    <c:v>2.4556054868351651E-3</c:v>
                  </c:pt>
                  <c:pt idx="4">
                    <c:v>9.5727108889187996E-4</c:v>
                  </c:pt>
                  <c:pt idx="5">
                    <c:v>5.0726107444584584E-3</c:v>
                  </c:pt>
                  <c:pt idx="6">
                    <c:v>3.1359755170062811E-3</c:v>
                  </c:pt>
                  <c:pt idx="7">
                    <c:v>2.9487117275933334E-3</c:v>
                  </c:pt>
                  <c:pt idx="8">
                    <c:v>4.0134209296862492E-3</c:v>
                  </c:pt>
                  <c:pt idx="9">
                    <c:v>6.0254844290529878E-3</c:v>
                  </c:pt>
                  <c:pt idx="10">
                    <c:v>9.7363473159145907E-3</c:v>
                  </c:pt>
                  <c:pt idx="11">
                    <c:v>5.54083229102022E-3</c:v>
                  </c:pt>
                  <c:pt idx="12">
                    <c:v>4.4168059483360384E-3</c:v>
                  </c:pt>
                  <c:pt idx="13">
                    <c:v>5.1965926430770307E-3</c:v>
                  </c:pt>
                  <c:pt idx="14">
                    <c:v>9.2665517631633811E-3</c:v>
                  </c:pt>
                  <c:pt idx="15">
                    <c:v>2.299324957426211E-3</c:v>
                  </c:pt>
                  <c:pt idx="16">
                    <c:v>2.3432736409002468E-3</c:v>
                  </c:pt>
                  <c:pt idx="17">
                    <c:v>3.0440032532894237E-3</c:v>
                  </c:pt>
                  <c:pt idx="18">
                    <c:v>6.3084441137274258E-3</c:v>
                  </c:pt>
                  <c:pt idx="19">
                    <c:v>6.0078301168369711E-4</c:v>
                  </c:pt>
                  <c:pt idx="20">
                    <c:v>6.4954870074699599E-3</c:v>
                  </c:pt>
                  <c:pt idx="21">
                    <c:v>4.8795113814451684E-3</c:v>
                  </c:pt>
                  <c:pt idx="22">
                    <c:v>1.1241041450087686E-2</c:v>
                  </c:pt>
                  <c:pt idx="23">
                    <c:v>4.4705221688628102E-3</c:v>
                  </c:pt>
                  <c:pt idx="24">
                    <c:v>3.7636343329591287E-3</c:v>
                  </c:pt>
                  <c:pt idx="25">
                    <c:v>2.291647738553745E-3</c:v>
                  </c:pt>
                  <c:pt idx="26">
                    <c:v>2.2417186787280674E-3</c:v>
                  </c:pt>
                  <c:pt idx="27">
                    <c:v>4.7566327922931983E-3</c:v>
                  </c:pt>
                  <c:pt idx="28">
                    <c:v>9.7047495521025099E-3</c:v>
                  </c:pt>
                  <c:pt idx="29">
                    <c:v>7.8848580768605316E-3</c:v>
                  </c:pt>
                  <c:pt idx="30">
                    <c:v>2.8275889380734169E-3</c:v>
                  </c:pt>
                  <c:pt idx="31">
                    <c:v>4.6214867891162343E-3</c:v>
                  </c:pt>
                </c:numCache>
              </c:numRef>
            </c:minus>
            <c:spPr>
              <a:noFill/>
              <a:ln w="9525" cap="flat" cmpd="sng" algn="ctr">
                <a:solidFill>
                  <a:schemeClr val="tx1">
                    <a:lumMod val="65000"/>
                    <a:lumOff val="35000"/>
                  </a:schemeClr>
                </a:solidFill>
                <a:round/>
              </a:ln>
              <a:effectLst/>
            </c:spPr>
          </c:errBars>
          <c:xVal>
            <c:numRef>
              <c:f>'e) SC 0CTX liq 48h'!$D$159:$D$190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'e) SC 0CTX liq 48h'!$E$159:$E$190</c:f>
              <c:numCache>
                <c:formatCode>General</c:formatCode>
                <c:ptCount val="32"/>
                <c:pt idx="0">
                  <c:v>2.358003454524494E-4</c:v>
                </c:pt>
                <c:pt idx="1">
                  <c:v>1.5544774145458775E-3</c:v>
                </c:pt>
                <c:pt idx="2">
                  <c:v>-3.179192098754086E-3</c:v>
                </c:pt>
                <c:pt idx="3">
                  <c:v>9.608705735814773E-4</c:v>
                </c:pt>
                <c:pt idx="4">
                  <c:v>2.0374487884350966E-3</c:v>
                </c:pt>
                <c:pt idx="5">
                  <c:v>-5.7253548944711354E-3</c:v>
                </c:pt>
                <c:pt idx="6">
                  <c:v>4.5013511865398328E-3</c:v>
                </c:pt>
                <c:pt idx="7">
                  <c:v>-2.063301394337858E-3</c:v>
                </c:pt>
                <c:pt idx="8">
                  <c:v>-5.1334513880034655E-4</c:v>
                </c:pt>
                <c:pt idx="9">
                  <c:v>-6.370829344929569E-3</c:v>
                </c:pt>
                <c:pt idx="10">
                  <c:v>4.196664308839991E-3</c:v>
                </c:pt>
                <c:pt idx="11">
                  <c:v>1.6639515624430191E-3</c:v>
                </c:pt>
                <c:pt idx="12">
                  <c:v>-2.6792098573473963E-3</c:v>
                </c:pt>
                <c:pt idx="13">
                  <c:v>-1.1018670532340145E-3</c:v>
                </c:pt>
                <c:pt idx="14">
                  <c:v>1.1040026582799967E-3</c:v>
                </c:pt>
                <c:pt idx="15">
                  <c:v>2.1348028841638883E-3</c:v>
                </c:pt>
                <c:pt idx="16">
                  <c:v>-4.9871847727945976E-4</c:v>
                </c:pt>
                <c:pt idx="17">
                  <c:v>6.957606066132719E-4</c:v>
                </c:pt>
                <c:pt idx="18">
                  <c:v>-4.2513519846684314E-3</c:v>
                </c:pt>
                <c:pt idx="19">
                  <c:v>3.3565330761125656E-3</c:v>
                </c:pt>
                <c:pt idx="20">
                  <c:v>-3.6541971384491511E-4</c:v>
                </c:pt>
                <c:pt idx="21">
                  <c:v>-9.025126396561424E-3</c:v>
                </c:pt>
                <c:pt idx="22">
                  <c:v>7.583912434619644E-3</c:v>
                </c:pt>
                <c:pt idx="23">
                  <c:v>5.3004263462967866E-4</c:v>
                </c:pt>
                <c:pt idx="24">
                  <c:v>1.2829262153827976E-4</c:v>
                </c:pt>
                <c:pt idx="25">
                  <c:v>-1.1385498142470784E-3</c:v>
                </c:pt>
                <c:pt idx="26">
                  <c:v>1.338933506658261E-3</c:v>
                </c:pt>
                <c:pt idx="27">
                  <c:v>-4.5417378781756335E-4</c:v>
                </c:pt>
                <c:pt idx="28">
                  <c:v>6.8917814644860811E-3</c:v>
                </c:pt>
                <c:pt idx="29">
                  <c:v>-3.0154675385738604E-3</c:v>
                </c:pt>
                <c:pt idx="30">
                  <c:v>-4.1481121079075195E-3</c:v>
                </c:pt>
                <c:pt idx="31">
                  <c:v>-1.0657648319393215E-3</c:v>
                </c:pt>
              </c:numCache>
            </c:numRef>
          </c:yVal>
          <c:smooth val="0"/>
          <c:extLst>
            <c:ext xmlns:c16="http://schemas.microsoft.com/office/drawing/2014/chart" uri="{C3380CC4-5D6E-409C-BE32-E72D297353CC}">
              <c16:uniqueId val="{00000000-791A-D74A-9B9D-42982BD3CB7A}"/>
            </c:ext>
          </c:extLst>
        </c:ser>
        <c:dLbls>
          <c:showLegendKey val="0"/>
          <c:showVal val="0"/>
          <c:showCatName val="0"/>
          <c:showSerName val="0"/>
          <c:showPercent val="0"/>
          <c:showBubbleSize val="0"/>
        </c:dLbls>
        <c:axId val="845579248"/>
        <c:axId val="845238640"/>
      </c:scatterChart>
      <c:valAx>
        <c:axId val="8455792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238640"/>
        <c:crosses val="autoZero"/>
        <c:crossBetween val="midCat"/>
      </c:valAx>
      <c:valAx>
        <c:axId val="8452386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5792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0.02CTX liq 24h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'f) SC 0.02CTX liq 24h'!$F$159:$F$190</c:f>
                <c:numCache>
                  <c:formatCode>General</c:formatCode>
                  <c:ptCount val="32"/>
                  <c:pt idx="0">
                    <c:v>2.9255235219414633E-2</c:v>
                  </c:pt>
                  <c:pt idx="1">
                    <c:v>8.1636936041963454E-3</c:v>
                  </c:pt>
                  <c:pt idx="2">
                    <c:v>1.3108834891506708E-2</c:v>
                  </c:pt>
                  <c:pt idx="3">
                    <c:v>5.5172117565164911E-3</c:v>
                  </c:pt>
                  <c:pt idx="4">
                    <c:v>2.5439305445468768E-2</c:v>
                  </c:pt>
                  <c:pt idx="5">
                    <c:v>3.1544419104820448E-2</c:v>
                  </c:pt>
                  <c:pt idx="6">
                    <c:v>1.6580989028584042E-2</c:v>
                  </c:pt>
                  <c:pt idx="7">
                    <c:v>4.2112657316229095E-3</c:v>
                  </c:pt>
                  <c:pt idx="8">
                    <c:v>2.0040111472614211E-2</c:v>
                  </c:pt>
                  <c:pt idx="9">
                    <c:v>6.3532465839819877E-3</c:v>
                  </c:pt>
                  <c:pt idx="10">
                    <c:v>7.9223298132763201E-3</c:v>
                  </c:pt>
                  <c:pt idx="11">
                    <c:v>8.4645108344000072E-3</c:v>
                  </c:pt>
                  <c:pt idx="12">
                    <c:v>1.9018566578252186E-2</c:v>
                  </c:pt>
                  <c:pt idx="13">
                    <c:v>8.1471325444742466E-3</c:v>
                  </c:pt>
                  <c:pt idx="14">
                    <c:v>1.6669482868944929E-2</c:v>
                  </c:pt>
                  <c:pt idx="15">
                    <c:v>6.5750354952878011E-3</c:v>
                  </c:pt>
                  <c:pt idx="16">
                    <c:v>1.4937944761734736E-2</c:v>
                  </c:pt>
                  <c:pt idx="17">
                    <c:v>6.0071673700709417E-3</c:v>
                  </c:pt>
                  <c:pt idx="18">
                    <c:v>6.8461094025481159E-3</c:v>
                  </c:pt>
                  <c:pt idx="19">
                    <c:v>8.5185676761150974E-3</c:v>
                  </c:pt>
                  <c:pt idx="20">
                    <c:v>1.0599750256663827E-2</c:v>
                  </c:pt>
                  <c:pt idx="21">
                    <c:v>1.9544618046804647E-2</c:v>
                  </c:pt>
                  <c:pt idx="22">
                    <c:v>1.5567458880304915E-2</c:v>
                  </c:pt>
                  <c:pt idx="23">
                    <c:v>7.0753971519095845E-3</c:v>
                  </c:pt>
                  <c:pt idx="24">
                    <c:v>3.5340317735453389E-3</c:v>
                  </c:pt>
                  <c:pt idx="25">
                    <c:v>5.989718531282444E-3</c:v>
                  </c:pt>
                  <c:pt idx="26">
                    <c:v>2.1983172618289964E-3</c:v>
                  </c:pt>
                  <c:pt idx="27">
                    <c:v>3.7186476324231662E-3</c:v>
                  </c:pt>
                  <c:pt idx="28">
                    <c:v>7.8895262958073933E-3</c:v>
                  </c:pt>
                  <c:pt idx="29">
                    <c:v>4.970489396898487E-3</c:v>
                  </c:pt>
                  <c:pt idx="30">
                    <c:v>8.1333359253675311E-3</c:v>
                  </c:pt>
                  <c:pt idx="31">
                    <c:v>4.4085213739702726E-3</c:v>
                  </c:pt>
                </c:numCache>
              </c:numRef>
            </c:plus>
            <c:minus>
              <c:numRef>
                <c:f>'f) SC 0.02CTX liq 24h'!$F$159:$F$190</c:f>
                <c:numCache>
                  <c:formatCode>General</c:formatCode>
                  <c:ptCount val="32"/>
                  <c:pt idx="0">
                    <c:v>2.9255235219414633E-2</c:v>
                  </c:pt>
                  <c:pt idx="1">
                    <c:v>8.1636936041963454E-3</c:v>
                  </c:pt>
                  <c:pt idx="2">
                    <c:v>1.3108834891506708E-2</c:v>
                  </c:pt>
                  <c:pt idx="3">
                    <c:v>5.5172117565164911E-3</c:v>
                  </c:pt>
                  <c:pt idx="4">
                    <c:v>2.5439305445468768E-2</c:v>
                  </c:pt>
                  <c:pt idx="5">
                    <c:v>3.1544419104820448E-2</c:v>
                  </c:pt>
                  <c:pt idx="6">
                    <c:v>1.6580989028584042E-2</c:v>
                  </c:pt>
                  <c:pt idx="7">
                    <c:v>4.2112657316229095E-3</c:v>
                  </c:pt>
                  <c:pt idx="8">
                    <c:v>2.0040111472614211E-2</c:v>
                  </c:pt>
                  <c:pt idx="9">
                    <c:v>6.3532465839819877E-3</c:v>
                  </c:pt>
                  <c:pt idx="10">
                    <c:v>7.9223298132763201E-3</c:v>
                  </c:pt>
                  <c:pt idx="11">
                    <c:v>8.4645108344000072E-3</c:v>
                  </c:pt>
                  <c:pt idx="12">
                    <c:v>1.9018566578252186E-2</c:v>
                  </c:pt>
                  <c:pt idx="13">
                    <c:v>8.1471325444742466E-3</c:v>
                  </c:pt>
                  <c:pt idx="14">
                    <c:v>1.6669482868944929E-2</c:v>
                  </c:pt>
                  <c:pt idx="15">
                    <c:v>6.5750354952878011E-3</c:v>
                  </c:pt>
                  <c:pt idx="16">
                    <c:v>1.4937944761734736E-2</c:v>
                  </c:pt>
                  <c:pt idx="17">
                    <c:v>6.0071673700709417E-3</c:v>
                  </c:pt>
                  <c:pt idx="18">
                    <c:v>6.8461094025481159E-3</c:v>
                  </c:pt>
                  <c:pt idx="19">
                    <c:v>8.5185676761150974E-3</c:v>
                  </c:pt>
                  <c:pt idx="20">
                    <c:v>1.0599750256663827E-2</c:v>
                  </c:pt>
                  <c:pt idx="21">
                    <c:v>1.9544618046804647E-2</c:v>
                  </c:pt>
                  <c:pt idx="22">
                    <c:v>1.5567458880304915E-2</c:v>
                  </c:pt>
                  <c:pt idx="23">
                    <c:v>7.0753971519095845E-3</c:v>
                  </c:pt>
                  <c:pt idx="24">
                    <c:v>3.5340317735453389E-3</c:v>
                  </c:pt>
                  <c:pt idx="25">
                    <c:v>5.989718531282444E-3</c:v>
                  </c:pt>
                  <c:pt idx="26">
                    <c:v>2.1983172618289964E-3</c:v>
                  </c:pt>
                  <c:pt idx="27">
                    <c:v>3.7186476324231662E-3</c:v>
                  </c:pt>
                  <c:pt idx="28">
                    <c:v>7.8895262958073933E-3</c:v>
                  </c:pt>
                  <c:pt idx="29">
                    <c:v>4.970489396898487E-3</c:v>
                  </c:pt>
                  <c:pt idx="30">
                    <c:v>8.1333359253675311E-3</c:v>
                  </c:pt>
                  <c:pt idx="31">
                    <c:v>4.4085213739702726E-3</c:v>
                  </c:pt>
                </c:numCache>
              </c:numRef>
            </c:minus>
            <c:spPr>
              <a:noFill/>
              <a:ln w="9525" cap="flat" cmpd="sng" algn="ctr">
                <a:solidFill>
                  <a:schemeClr val="tx1">
                    <a:lumMod val="65000"/>
                    <a:lumOff val="35000"/>
                  </a:schemeClr>
                </a:solidFill>
                <a:round/>
              </a:ln>
              <a:effectLst/>
            </c:spPr>
          </c:errBars>
          <c:xVal>
            <c:numRef>
              <c:f>'f) SC 0.02CTX liq 24h'!$D$159:$D$190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'f) SC 0.02CTX liq 24h'!$E$159:$E$190</c:f>
              <c:numCache>
                <c:formatCode>General</c:formatCode>
                <c:ptCount val="32"/>
                <c:pt idx="0">
                  <c:v>-0.10756470354168018</c:v>
                </c:pt>
                <c:pt idx="1">
                  <c:v>8.2938172634686405E-2</c:v>
                </c:pt>
                <c:pt idx="2">
                  <c:v>-9.278479045744345E-2</c:v>
                </c:pt>
                <c:pt idx="3">
                  <c:v>1.5863707136627176E-2</c:v>
                </c:pt>
                <c:pt idx="4">
                  <c:v>-9.6410974200734273E-2</c:v>
                </c:pt>
                <c:pt idx="5">
                  <c:v>-0.11469424238911494</c:v>
                </c:pt>
                <c:pt idx="6">
                  <c:v>9.1602826277674743E-2</c:v>
                </c:pt>
                <c:pt idx="7">
                  <c:v>5.7509875082420508E-3</c:v>
                </c:pt>
                <c:pt idx="8">
                  <c:v>-9.4834348892485695E-2</c:v>
                </c:pt>
                <c:pt idx="9">
                  <c:v>-2.0998480718334412E-3</c:v>
                </c:pt>
                <c:pt idx="10">
                  <c:v>5.3052344664508595E-2</c:v>
                </c:pt>
                <c:pt idx="11">
                  <c:v>-1.0872299014484787E-3</c:v>
                </c:pt>
                <c:pt idx="12">
                  <c:v>-0.13897981991372088</c:v>
                </c:pt>
                <c:pt idx="13">
                  <c:v>1.9016649549717379E-2</c:v>
                </c:pt>
                <c:pt idx="14">
                  <c:v>2.8354178256494705E-2</c:v>
                </c:pt>
                <c:pt idx="15">
                  <c:v>1.676302135892966E-2</c:v>
                </c:pt>
                <c:pt idx="16">
                  <c:v>-0.10505904956906609</c:v>
                </c:pt>
                <c:pt idx="17">
                  <c:v>-5.7306383086036723E-4</c:v>
                </c:pt>
                <c:pt idx="18">
                  <c:v>-2.0388203411565642E-3</c:v>
                </c:pt>
                <c:pt idx="19">
                  <c:v>5.5062386990587853E-2</c:v>
                </c:pt>
                <c:pt idx="20">
                  <c:v>1.8439908848013907E-2</c:v>
                </c:pt>
                <c:pt idx="21">
                  <c:v>-0.13847630304922304</c:v>
                </c:pt>
                <c:pt idx="22">
                  <c:v>2.9082676797105432E-2</c:v>
                </c:pt>
                <c:pt idx="23">
                  <c:v>1.6530192711561486E-2</c:v>
                </c:pt>
                <c:pt idx="24">
                  <c:v>1.162726558836766E-2</c:v>
                </c:pt>
                <c:pt idx="25">
                  <c:v>-4.1705942431166577E-2</c:v>
                </c:pt>
                <c:pt idx="26">
                  <c:v>1.1490257669721815E-2</c:v>
                </c:pt>
                <c:pt idx="27">
                  <c:v>9.8963363908211414E-3</c:v>
                </c:pt>
                <c:pt idx="28">
                  <c:v>2.0343155709225916E-2</c:v>
                </c:pt>
                <c:pt idx="29">
                  <c:v>6.7626014571074786E-3</c:v>
                </c:pt>
                <c:pt idx="30">
                  <c:v>-4.8927840378982956E-2</c:v>
                </c:pt>
                <c:pt idx="31">
                  <c:v>7.9583714661841491E-3</c:v>
                </c:pt>
              </c:numCache>
            </c:numRef>
          </c:yVal>
          <c:smooth val="0"/>
          <c:extLst>
            <c:ext xmlns:c16="http://schemas.microsoft.com/office/drawing/2014/chart" uri="{C3380CC4-5D6E-409C-BE32-E72D297353CC}">
              <c16:uniqueId val="{00000000-6FF7-BA47-9E40-0DBD3B978F8A}"/>
            </c:ext>
          </c:extLst>
        </c:ser>
        <c:dLbls>
          <c:showLegendKey val="0"/>
          <c:showVal val="0"/>
          <c:showCatName val="0"/>
          <c:showSerName val="0"/>
          <c:showPercent val="0"/>
          <c:showBubbleSize val="0"/>
        </c:dLbls>
        <c:axId val="871530064"/>
        <c:axId val="869344032"/>
      </c:scatterChart>
      <c:valAx>
        <c:axId val="8715300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69344032"/>
        <c:crosses val="autoZero"/>
        <c:crossBetween val="midCat"/>
      </c:valAx>
      <c:valAx>
        <c:axId val="86934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715300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0.02CTX liq 48h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'g) SC 0.02CTX liq 48h'!$F$159:$F$190</c:f>
                <c:numCache>
                  <c:formatCode>General</c:formatCode>
                  <c:ptCount val="32"/>
                  <c:pt idx="0">
                    <c:v>1.9837994510856015E-2</c:v>
                  </c:pt>
                  <c:pt idx="1">
                    <c:v>7.3319619278809723E-3</c:v>
                  </c:pt>
                  <c:pt idx="2">
                    <c:v>1.7940803257388949E-2</c:v>
                  </c:pt>
                  <c:pt idx="3">
                    <c:v>6.1244810789594598E-3</c:v>
                  </c:pt>
                  <c:pt idx="4">
                    <c:v>2.4126433930020057E-2</c:v>
                  </c:pt>
                  <c:pt idx="5">
                    <c:v>2.6605493174617311E-2</c:v>
                  </c:pt>
                  <c:pt idx="6">
                    <c:v>1.7251886051122954E-2</c:v>
                  </c:pt>
                  <c:pt idx="7">
                    <c:v>5.640202633977371E-3</c:v>
                  </c:pt>
                  <c:pt idx="8">
                    <c:v>2.5836657717775945E-2</c:v>
                  </c:pt>
                  <c:pt idx="9">
                    <c:v>6.3309488329195435E-3</c:v>
                  </c:pt>
                  <c:pt idx="10">
                    <c:v>9.7472803144611972E-3</c:v>
                  </c:pt>
                  <c:pt idx="11">
                    <c:v>6.6719971391769363E-3</c:v>
                  </c:pt>
                  <c:pt idx="12">
                    <c:v>2.4729325339291956E-2</c:v>
                  </c:pt>
                  <c:pt idx="13">
                    <c:v>5.6948781079430594E-3</c:v>
                  </c:pt>
                  <c:pt idx="14">
                    <c:v>1.1178646594005625E-2</c:v>
                  </c:pt>
                  <c:pt idx="15">
                    <c:v>4.4019263768740428E-3</c:v>
                  </c:pt>
                  <c:pt idx="16">
                    <c:v>2.1900292831348579E-2</c:v>
                  </c:pt>
                  <c:pt idx="17">
                    <c:v>4.804163968232281E-3</c:v>
                  </c:pt>
                  <c:pt idx="18">
                    <c:v>6.2781194413425246E-3</c:v>
                  </c:pt>
                  <c:pt idx="19">
                    <c:v>1.1171176990374329E-2</c:v>
                  </c:pt>
                  <c:pt idx="20">
                    <c:v>8.1792415967162947E-3</c:v>
                  </c:pt>
                  <c:pt idx="21">
                    <c:v>3.3371497950001966E-2</c:v>
                  </c:pt>
                  <c:pt idx="22">
                    <c:v>1.1258921048071241E-2</c:v>
                  </c:pt>
                  <c:pt idx="23">
                    <c:v>2.6557933235849237E-3</c:v>
                  </c:pt>
                  <c:pt idx="24">
                    <c:v>4.7081345390727102E-3</c:v>
                  </c:pt>
                  <c:pt idx="25">
                    <c:v>4.6048919707932234E-3</c:v>
                  </c:pt>
                  <c:pt idx="26">
                    <c:v>2.2510546072327712E-3</c:v>
                  </c:pt>
                  <c:pt idx="27">
                    <c:v>3.2911242056966961E-3</c:v>
                  </c:pt>
                  <c:pt idx="28">
                    <c:v>6.9402329733241038E-3</c:v>
                  </c:pt>
                  <c:pt idx="29">
                    <c:v>3.1526943759022036E-3</c:v>
                  </c:pt>
                  <c:pt idx="30">
                    <c:v>6.1976134323841019E-3</c:v>
                  </c:pt>
                  <c:pt idx="31">
                    <c:v>1.7379318659584567E-3</c:v>
                  </c:pt>
                </c:numCache>
              </c:numRef>
            </c:plus>
            <c:minus>
              <c:numRef>
                <c:f>'g) SC 0.02CTX liq 48h'!$F$159:$F$190</c:f>
                <c:numCache>
                  <c:formatCode>General</c:formatCode>
                  <c:ptCount val="32"/>
                  <c:pt idx="0">
                    <c:v>1.9837994510856015E-2</c:v>
                  </c:pt>
                  <c:pt idx="1">
                    <c:v>7.3319619278809723E-3</c:v>
                  </c:pt>
                  <c:pt idx="2">
                    <c:v>1.7940803257388949E-2</c:v>
                  </c:pt>
                  <c:pt idx="3">
                    <c:v>6.1244810789594598E-3</c:v>
                  </c:pt>
                  <c:pt idx="4">
                    <c:v>2.4126433930020057E-2</c:v>
                  </c:pt>
                  <c:pt idx="5">
                    <c:v>2.6605493174617311E-2</c:v>
                  </c:pt>
                  <c:pt idx="6">
                    <c:v>1.7251886051122954E-2</c:v>
                  </c:pt>
                  <c:pt idx="7">
                    <c:v>5.640202633977371E-3</c:v>
                  </c:pt>
                  <c:pt idx="8">
                    <c:v>2.5836657717775945E-2</c:v>
                  </c:pt>
                  <c:pt idx="9">
                    <c:v>6.3309488329195435E-3</c:v>
                  </c:pt>
                  <c:pt idx="10">
                    <c:v>9.7472803144611972E-3</c:v>
                  </c:pt>
                  <c:pt idx="11">
                    <c:v>6.6719971391769363E-3</c:v>
                  </c:pt>
                  <c:pt idx="12">
                    <c:v>2.4729325339291956E-2</c:v>
                  </c:pt>
                  <c:pt idx="13">
                    <c:v>5.6948781079430594E-3</c:v>
                  </c:pt>
                  <c:pt idx="14">
                    <c:v>1.1178646594005625E-2</c:v>
                  </c:pt>
                  <c:pt idx="15">
                    <c:v>4.4019263768740428E-3</c:v>
                  </c:pt>
                  <c:pt idx="16">
                    <c:v>2.1900292831348579E-2</c:v>
                  </c:pt>
                  <c:pt idx="17">
                    <c:v>4.804163968232281E-3</c:v>
                  </c:pt>
                  <c:pt idx="18">
                    <c:v>6.2781194413425246E-3</c:v>
                  </c:pt>
                  <c:pt idx="19">
                    <c:v>1.1171176990374329E-2</c:v>
                  </c:pt>
                  <c:pt idx="20">
                    <c:v>8.1792415967162947E-3</c:v>
                  </c:pt>
                  <c:pt idx="21">
                    <c:v>3.3371497950001966E-2</c:v>
                  </c:pt>
                  <c:pt idx="22">
                    <c:v>1.1258921048071241E-2</c:v>
                  </c:pt>
                  <c:pt idx="23">
                    <c:v>2.6557933235849237E-3</c:v>
                  </c:pt>
                  <c:pt idx="24">
                    <c:v>4.7081345390727102E-3</c:v>
                  </c:pt>
                  <c:pt idx="25">
                    <c:v>4.6048919707932234E-3</c:v>
                  </c:pt>
                  <c:pt idx="26">
                    <c:v>2.2510546072327712E-3</c:v>
                  </c:pt>
                  <c:pt idx="27">
                    <c:v>3.2911242056966961E-3</c:v>
                  </c:pt>
                  <c:pt idx="28">
                    <c:v>6.9402329733241038E-3</c:v>
                  </c:pt>
                  <c:pt idx="29">
                    <c:v>3.1526943759022036E-3</c:v>
                  </c:pt>
                  <c:pt idx="30">
                    <c:v>6.1976134323841019E-3</c:v>
                  </c:pt>
                  <c:pt idx="31">
                    <c:v>1.7379318659584567E-3</c:v>
                  </c:pt>
                </c:numCache>
              </c:numRef>
            </c:minus>
            <c:spPr>
              <a:noFill/>
              <a:ln w="9525" cap="flat" cmpd="sng" algn="ctr">
                <a:solidFill>
                  <a:schemeClr val="tx1">
                    <a:lumMod val="65000"/>
                    <a:lumOff val="35000"/>
                  </a:schemeClr>
                </a:solidFill>
                <a:round/>
              </a:ln>
              <a:effectLst/>
            </c:spPr>
          </c:errBars>
          <c:xVal>
            <c:numRef>
              <c:f>'g) SC 0.02CTX liq 48h'!$D$159:$D$190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'g) SC 0.02CTX liq 48h'!$E$159:$E$190</c:f>
              <c:numCache>
                <c:formatCode>General</c:formatCode>
                <c:ptCount val="32"/>
                <c:pt idx="0">
                  <c:v>-9.9564526183029078E-2</c:v>
                </c:pt>
                <c:pt idx="1">
                  <c:v>8.0112425379535418E-2</c:v>
                </c:pt>
                <c:pt idx="2">
                  <c:v>-9.367445885376742E-2</c:v>
                </c:pt>
                <c:pt idx="3">
                  <c:v>1.7193746625286777E-2</c:v>
                </c:pt>
                <c:pt idx="4">
                  <c:v>-9.5990952821113182E-2</c:v>
                </c:pt>
                <c:pt idx="5">
                  <c:v>-0.11351435911113932</c:v>
                </c:pt>
                <c:pt idx="6">
                  <c:v>9.1967255507050233E-2</c:v>
                </c:pt>
                <c:pt idx="7">
                  <c:v>5.1830712789958568E-3</c:v>
                </c:pt>
                <c:pt idx="8">
                  <c:v>-9.5407863290129957E-2</c:v>
                </c:pt>
                <c:pt idx="9">
                  <c:v>-3.3266280960325668E-4</c:v>
                </c:pt>
                <c:pt idx="10">
                  <c:v>5.1502637059342771E-2</c:v>
                </c:pt>
                <c:pt idx="11">
                  <c:v>-9.8515447278142449E-4</c:v>
                </c:pt>
                <c:pt idx="12">
                  <c:v>-0.13353583115218118</c:v>
                </c:pt>
                <c:pt idx="13">
                  <c:v>1.9259619510582821E-2</c:v>
                </c:pt>
                <c:pt idx="14">
                  <c:v>2.6390601816781181E-2</c:v>
                </c:pt>
                <c:pt idx="15">
                  <c:v>1.7971929095179355E-2</c:v>
                </c:pt>
                <c:pt idx="16">
                  <c:v>-0.10146312863752359</c:v>
                </c:pt>
                <c:pt idx="17">
                  <c:v>7.4194798678079799E-4</c:v>
                </c:pt>
                <c:pt idx="18">
                  <c:v>-3.9850332116062011E-3</c:v>
                </c:pt>
                <c:pt idx="19">
                  <c:v>5.4081858107128358E-2</c:v>
                </c:pt>
                <c:pt idx="20">
                  <c:v>2.0156635342364861E-2</c:v>
                </c:pt>
                <c:pt idx="21">
                  <c:v>-0.13572712813841009</c:v>
                </c:pt>
                <c:pt idx="22">
                  <c:v>2.6058900372929891E-2</c:v>
                </c:pt>
                <c:pt idx="23">
                  <c:v>1.6936885447435178E-2</c:v>
                </c:pt>
                <c:pt idx="24">
                  <c:v>1.4487008543487452E-2</c:v>
                </c:pt>
                <c:pt idx="25">
                  <c:v>-4.2072075322282333E-2</c:v>
                </c:pt>
                <c:pt idx="26">
                  <c:v>1.0839461477091814E-2</c:v>
                </c:pt>
                <c:pt idx="27">
                  <c:v>7.6677556967829352E-3</c:v>
                </c:pt>
                <c:pt idx="28">
                  <c:v>1.9486961970191834E-2</c:v>
                </c:pt>
                <c:pt idx="29">
                  <c:v>7.3889217958429971E-3</c:v>
                </c:pt>
                <c:pt idx="30">
                  <c:v>-5.079595868960269E-2</c:v>
                </c:pt>
                <c:pt idx="31">
                  <c:v>9.4806048923259719E-3</c:v>
                </c:pt>
              </c:numCache>
            </c:numRef>
          </c:yVal>
          <c:smooth val="0"/>
          <c:extLst>
            <c:ext xmlns:c16="http://schemas.microsoft.com/office/drawing/2014/chart" uri="{C3380CC4-5D6E-409C-BE32-E72D297353CC}">
              <c16:uniqueId val="{00000000-1494-B545-9C1A-FD0FFFEC5F93}"/>
            </c:ext>
          </c:extLst>
        </c:ser>
        <c:dLbls>
          <c:showLegendKey val="0"/>
          <c:showVal val="0"/>
          <c:showCatName val="0"/>
          <c:showSerName val="0"/>
          <c:showPercent val="0"/>
          <c:showBubbleSize val="0"/>
        </c:dLbls>
        <c:axId val="870894000"/>
        <c:axId val="867810784"/>
      </c:scatterChart>
      <c:valAx>
        <c:axId val="8708940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67810784"/>
        <c:crosses val="autoZero"/>
        <c:crossBetween val="midCat"/>
      </c:valAx>
      <c:valAx>
        <c:axId val="867810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7089400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0.04CTX liq 24h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'h) SC 0.04CTX liq 24h'!$F$159:$F$190</c:f>
                <c:numCache>
                  <c:formatCode>General</c:formatCode>
                  <c:ptCount val="32"/>
                  <c:pt idx="0">
                    <c:v>7.8975895244364422E-2</c:v>
                  </c:pt>
                  <c:pt idx="1">
                    <c:v>1.8326752296679325E-2</c:v>
                  </c:pt>
                  <c:pt idx="2">
                    <c:v>1.6385799054262285E-2</c:v>
                  </c:pt>
                  <c:pt idx="3">
                    <c:v>1.8366690917515128E-2</c:v>
                  </c:pt>
                  <c:pt idx="4">
                    <c:v>1.866223926140162E-2</c:v>
                  </c:pt>
                  <c:pt idx="5">
                    <c:v>3.9356288362103184E-2</c:v>
                  </c:pt>
                  <c:pt idx="6">
                    <c:v>1.5805488808213339E-2</c:v>
                  </c:pt>
                  <c:pt idx="7">
                    <c:v>1.4935922714916824E-2</c:v>
                  </c:pt>
                  <c:pt idx="8">
                    <c:v>2.7764422462344184E-2</c:v>
                  </c:pt>
                  <c:pt idx="9">
                    <c:v>4.1678612274531984E-2</c:v>
                  </c:pt>
                  <c:pt idx="10">
                    <c:v>2.352478024771399E-2</c:v>
                  </c:pt>
                  <c:pt idx="11">
                    <c:v>1.7579593116062373E-2</c:v>
                  </c:pt>
                  <c:pt idx="12">
                    <c:v>2.0352605849980665E-2</c:v>
                  </c:pt>
                  <c:pt idx="13">
                    <c:v>1.1093390488440677E-2</c:v>
                  </c:pt>
                  <c:pt idx="14">
                    <c:v>1.7329088277985245E-2</c:v>
                  </c:pt>
                  <c:pt idx="15">
                    <c:v>5.3793555454094352E-3</c:v>
                  </c:pt>
                  <c:pt idx="16">
                    <c:v>1.6095465317925533E-2</c:v>
                  </c:pt>
                  <c:pt idx="17">
                    <c:v>1.7837767431832609E-2</c:v>
                  </c:pt>
                  <c:pt idx="18">
                    <c:v>3.4135463572998945E-2</c:v>
                  </c:pt>
                  <c:pt idx="19">
                    <c:v>1.9208838445190959E-2</c:v>
                  </c:pt>
                  <c:pt idx="20">
                    <c:v>8.6839944422239298E-3</c:v>
                  </c:pt>
                  <c:pt idx="21">
                    <c:v>3.037188002920654E-2</c:v>
                  </c:pt>
                  <c:pt idx="22">
                    <c:v>1.3952362195743797E-2</c:v>
                  </c:pt>
                  <c:pt idx="23">
                    <c:v>8.0069145682079793E-3</c:v>
                  </c:pt>
                  <c:pt idx="24">
                    <c:v>5.4546302550150805E-3</c:v>
                  </c:pt>
                  <c:pt idx="25">
                    <c:v>6.4499465339145357E-3</c:v>
                  </c:pt>
                  <c:pt idx="26">
                    <c:v>1.550105267924414E-3</c:v>
                  </c:pt>
                  <c:pt idx="27">
                    <c:v>5.6279692059193753E-3</c:v>
                  </c:pt>
                  <c:pt idx="28">
                    <c:v>1.0057303657129722E-2</c:v>
                  </c:pt>
                  <c:pt idx="29">
                    <c:v>6.2543674420749429E-3</c:v>
                  </c:pt>
                  <c:pt idx="30">
                    <c:v>4.528561591067274E-2</c:v>
                  </c:pt>
                  <c:pt idx="31">
                    <c:v>5.2719046650753464E-3</c:v>
                  </c:pt>
                </c:numCache>
              </c:numRef>
            </c:plus>
            <c:minus>
              <c:numRef>
                <c:f>'h) SC 0.04CTX liq 24h'!$F$159:$F$190</c:f>
                <c:numCache>
                  <c:formatCode>General</c:formatCode>
                  <c:ptCount val="32"/>
                  <c:pt idx="0">
                    <c:v>7.8975895244364422E-2</c:v>
                  </c:pt>
                  <c:pt idx="1">
                    <c:v>1.8326752296679325E-2</c:v>
                  </c:pt>
                  <c:pt idx="2">
                    <c:v>1.6385799054262285E-2</c:v>
                  </c:pt>
                  <c:pt idx="3">
                    <c:v>1.8366690917515128E-2</c:v>
                  </c:pt>
                  <c:pt idx="4">
                    <c:v>1.866223926140162E-2</c:v>
                  </c:pt>
                  <c:pt idx="5">
                    <c:v>3.9356288362103184E-2</c:v>
                  </c:pt>
                  <c:pt idx="6">
                    <c:v>1.5805488808213339E-2</c:v>
                  </c:pt>
                  <c:pt idx="7">
                    <c:v>1.4935922714916824E-2</c:v>
                  </c:pt>
                  <c:pt idx="8">
                    <c:v>2.7764422462344184E-2</c:v>
                  </c:pt>
                  <c:pt idx="9">
                    <c:v>4.1678612274531984E-2</c:v>
                  </c:pt>
                  <c:pt idx="10">
                    <c:v>2.352478024771399E-2</c:v>
                  </c:pt>
                  <c:pt idx="11">
                    <c:v>1.7579593116062373E-2</c:v>
                  </c:pt>
                  <c:pt idx="12">
                    <c:v>2.0352605849980665E-2</c:v>
                  </c:pt>
                  <c:pt idx="13">
                    <c:v>1.1093390488440677E-2</c:v>
                  </c:pt>
                  <c:pt idx="14">
                    <c:v>1.7329088277985245E-2</c:v>
                  </c:pt>
                  <c:pt idx="15">
                    <c:v>5.3793555454094352E-3</c:v>
                  </c:pt>
                  <c:pt idx="16">
                    <c:v>1.6095465317925533E-2</c:v>
                  </c:pt>
                  <c:pt idx="17">
                    <c:v>1.7837767431832609E-2</c:v>
                  </c:pt>
                  <c:pt idx="18">
                    <c:v>3.4135463572998945E-2</c:v>
                  </c:pt>
                  <c:pt idx="19">
                    <c:v>1.9208838445190959E-2</c:v>
                  </c:pt>
                  <c:pt idx="20">
                    <c:v>8.6839944422239298E-3</c:v>
                  </c:pt>
                  <c:pt idx="21">
                    <c:v>3.037188002920654E-2</c:v>
                  </c:pt>
                  <c:pt idx="22">
                    <c:v>1.3952362195743797E-2</c:v>
                  </c:pt>
                  <c:pt idx="23">
                    <c:v>8.0069145682079793E-3</c:v>
                  </c:pt>
                  <c:pt idx="24">
                    <c:v>5.4546302550150805E-3</c:v>
                  </c:pt>
                  <c:pt idx="25">
                    <c:v>6.4499465339145357E-3</c:v>
                  </c:pt>
                  <c:pt idx="26">
                    <c:v>1.550105267924414E-3</c:v>
                  </c:pt>
                  <c:pt idx="27">
                    <c:v>5.6279692059193753E-3</c:v>
                  </c:pt>
                  <c:pt idx="28">
                    <c:v>1.0057303657129722E-2</c:v>
                  </c:pt>
                  <c:pt idx="29">
                    <c:v>6.2543674420749429E-3</c:v>
                  </c:pt>
                  <c:pt idx="30">
                    <c:v>4.528561591067274E-2</c:v>
                  </c:pt>
                  <c:pt idx="31">
                    <c:v>5.2719046650753464E-3</c:v>
                  </c:pt>
                </c:numCache>
              </c:numRef>
            </c:minus>
            <c:spPr>
              <a:noFill/>
              <a:ln w="9525" cap="flat" cmpd="sng" algn="ctr">
                <a:solidFill>
                  <a:schemeClr val="tx1">
                    <a:lumMod val="65000"/>
                    <a:lumOff val="35000"/>
                  </a:schemeClr>
                </a:solidFill>
                <a:round/>
              </a:ln>
              <a:effectLst/>
            </c:spPr>
          </c:errBars>
          <c:xVal>
            <c:numRef>
              <c:f>'h) SC 0.04CTX liq 24h'!$D$159:$D$190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'h) SC 0.04CTX liq 24h'!$E$159:$E$190</c:f>
              <c:numCache>
                <c:formatCode>General</c:formatCode>
                <c:ptCount val="32"/>
                <c:pt idx="0">
                  <c:v>-0.43837845081664667</c:v>
                </c:pt>
                <c:pt idx="1">
                  <c:v>0.37861876513027543</c:v>
                </c:pt>
                <c:pt idx="2">
                  <c:v>-0.27447560180666108</c:v>
                </c:pt>
                <c:pt idx="3">
                  <c:v>-0.31177079189315832</c:v>
                </c:pt>
                <c:pt idx="4">
                  <c:v>-0.27039867995875505</c:v>
                </c:pt>
                <c:pt idx="5">
                  <c:v>-0.40254428415796617</c:v>
                </c:pt>
                <c:pt idx="6">
                  <c:v>0.36789953920532603</c:v>
                </c:pt>
                <c:pt idx="7">
                  <c:v>-0.30830862146390481</c:v>
                </c:pt>
                <c:pt idx="8">
                  <c:v>-0.26180063699913719</c:v>
                </c:pt>
                <c:pt idx="9">
                  <c:v>-0.4297451486754022</c:v>
                </c:pt>
                <c:pt idx="10">
                  <c:v>0.34165116208195906</c:v>
                </c:pt>
                <c:pt idx="11">
                  <c:v>-0.24845531693246317</c:v>
                </c:pt>
                <c:pt idx="12">
                  <c:v>-0.43813416340306943</c:v>
                </c:pt>
                <c:pt idx="13">
                  <c:v>2.1713988204835853E-2</c:v>
                </c:pt>
                <c:pt idx="14">
                  <c:v>3.3479996235952075E-2</c:v>
                </c:pt>
                <c:pt idx="15">
                  <c:v>1.9008468828906954E-2</c:v>
                </c:pt>
                <c:pt idx="16">
                  <c:v>-0.29572814106587791</c:v>
                </c:pt>
                <c:pt idx="17">
                  <c:v>-0.27895946421999485</c:v>
                </c:pt>
                <c:pt idx="18">
                  <c:v>-0.41549020904301598</c:v>
                </c:pt>
                <c:pt idx="19">
                  <c:v>0.37172998758266973</c:v>
                </c:pt>
                <c:pt idx="20">
                  <c:v>1.9643039168351788E-2</c:v>
                </c:pt>
                <c:pt idx="21">
                  <c:v>-0.46926550206461376</c:v>
                </c:pt>
                <c:pt idx="22">
                  <c:v>3.5692434209047427E-2</c:v>
                </c:pt>
                <c:pt idx="23">
                  <c:v>1.977631157358755E-2</c:v>
                </c:pt>
                <c:pt idx="24">
                  <c:v>2.5496821648698473E-2</c:v>
                </c:pt>
                <c:pt idx="25">
                  <c:v>-0.42096412751339074</c:v>
                </c:pt>
                <c:pt idx="26">
                  <c:v>2.6697975099346478E-2</c:v>
                </c:pt>
                <c:pt idx="27">
                  <c:v>2.5109426972353615E-2</c:v>
                </c:pt>
                <c:pt idx="28">
                  <c:v>3.3619896332065517E-2</c:v>
                </c:pt>
                <c:pt idx="29">
                  <c:v>1.7609733375992507E-2</c:v>
                </c:pt>
                <c:pt idx="30">
                  <c:v>-0.41596175118607387</c:v>
                </c:pt>
                <c:pt idx="31">
                  <c:v>2.1527860627037182E-2</c:v>
                </c:pt>
              </c:numCache>
            </c:numRef>
          </c:yVal>
          <c:smooth val="0"/>
          <c:extLst>
            <c:ext xmlns:c16="http://schemas.microsoft.com/office/drawing/2014/chart" uri="{C3380CC4-5D6E-409C-BE32-E72D297353CC}">
              <c16:uniqueId val="{00000000-34E6-2D46-AA03-3EA122145D5A}"/>
            </c:ext>
          </c:extLst>
        </c:ser>
        <c:dLbls>
          <c:showLegendKey val="0"/>
          <c:showVal val="0"/>
          <c:showCatName val="0"/>
          <c:showSerName val="0"/>
          <c:showPercent val="0"/>
          <c:showBubbleSize val="0"/>
        </c:dLbls>
        <c:axId val="871484384"/>
        <c:axId val="869901376"/>
      </c:scatterChart>
      <c:valAx>
        <c:axId val="87148438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69901376"/>
        <c:crosses val="autoZero"/>
        <c:crossBetween val="midCat"/>
      </c:valAx>
      <c:valAx>
        <c:axId val="8699013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714843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0.04CTX liq 48h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'i) SC 0.04CTX liq 48h'!$F$159:$F$190</c:f>
                <c:numCache>
                  <c:formatCode>General</c:formatCode>
                  <c:ptCount val="32"/>
                  <c:pt idx="0">
                    <c:v>1.3026728619027509E-2</c:v>
                  </c:pt>
                  <c:pt idx="1">
                    <c:v>6.4810373908065089E-3</c:v>
                  </c:pt>
                  <c:pt idx="2">
                    <c:v>5.3727806600852562E-3</c:v>
                  </c:pt>
                  <c:pt idx="3">
                    <c:v>1.2012474448704069E-2</c:v>
                  </c:pt>
                  <c:pt idx="4">
                    <c:v>2.2730820053156096E-2</c:v>
                  </c:pt>
                  <c:pt idx="5">
                    <c:v>2.1847135837635631E-2</c:v>
                  </c:pt>
                  <c:pt idx="6">
                    <c:v>1.7290001809240528E-2</c:v>
                  </c:pt>
                  <c:pt idx="7">
                    <c:v>1.9781103410438143E-2</c:v>
                  </c:pt>
                  <c:pt idx="8">
                    <c:v>2.3720111353223942E-2</c:v>
                  </c:pt>
                  <c:pt idx="9">
                    <c:v>4.6450673019097458E-2</c:v>
                  </c:pt>
                  <c:pt idx="10">
                    <c:v>1.261187021587834E-2</c:v>
                  </c:pt>
                  <c:pt idx="11">
                    <c:v>1.2571178764086954E-2</c:v>
                  </c:pt>
                  <c:pt idx="12">
                    <c:v>5.5107104075204215E-2</c:v>
                  </c:pt>
                  <c:pt idx="13">
                    <c:v>7.3520639075780551E-3</c:v>
                  </c:pt>
                  <c:pt idx="14">
                    <c:v>1.6280353168721375E-2</c:v>
                  </c:pt>
                  <c:pt idx="15">
                    <c:v>8.1880696003299811E-3</c:v>
                  </c:pt>
                  <c:pt idx="16">
                    <c:v>8.9019438530242231E-3</c:v>
                  </c:pt>
                  <c:pt idx="17">
                    <c:v>1.1176082827554638E-2</c:v>
                  </c:pt>
                  <c:pt idx="18">
                    <c:v>2.3095463307099318E-2</c:v>
                  </c:pt>
                  <c:pt idx="19">
                    <c:v>9.2523207945766819E-3</c:v>
                  </c:pt>
                  <c:pt idx="20">
                    <c:v>7.3595391390807634E-3</c:v>
                  </c:pt>
                  <c:pt idx="21">
                    <c:v>3.1361852487344216E-2</c:v>
                  </c:pt>
                  <c:pt idx="22">
                    <c:v>8.9998979614829364E-3</c:v>
                  </c:pt>
                  <c:pt idx="23">
                    <c:v>5.1414388139173111E-3</c:v>
                  </c:pt>
                  <c:pt idx="24">
                    <c:v>8.311356941961924E-3</c:v>
                  </c:pt>
                  <c:pt idx="25">
                    <c:v>1.5397336466359893E-2</c:v>
                  </c:pt>
                  <c:pt idx="26">
                    <c:v>1.5055721261033072E-3</c:v>
                  </c:pt>
                  <c:pt idx="27">
                    <c:v>6.5207069529432523E-3</c:v>
                  </c:pt>
                  <c:pt idx="28">
                    <c:v>6.8520847338124349E-3</c:v>
                  </c:pt>
                  <c:pt idx="29">
                    <c:v>5.4947682681403846E-3</c:v>
                  </c:pt>
                  <c:pt idx="30">
                    <c:v>3.0329835888796942E-2</c:v>
                  </c:pt>
                  <c:pt idx="31">
                    <c:v>4.4906474192849353E-3</c:v>
                  </c:pt>
                </c:numCache>
              </c:numRef>
            </c:plus>
            <c:minus>
              <c:numRef>
                <c:f>'i) SC 0.04CTX liq 48h'!$F$159:$F$190</c:f>
                <c:numCache>
                  <c:formatCode>General</c:formatCode>
                  <c:ptCount val="32"/>
                  <c:pt idx="0">
                    <c:v>1.3026728619027509E-2</c:v>
                  </c:pt>
                  <c:pt idx="1">
                    <c:v>6.4810373908065089E-3</c:v>
                  </c:pt>
                  <c:pt idx="2">
                    <c:v>5.3727806600852562E-3</c:v>
                  </c:pt>
                  <c:pt idx="3">
                    <c:v>1.2012474448704069E-2</c:v>
                  </c:pt>
                  <c:pt idx="4">
                    <c:v>2.2730820053156096E-2</c:v>
                  </c:pt>
                  <c:pt idx="5">
                    <c:v>2.1847135837635631E-2</c:v>
                  </c:pt>
                  <c:pt idx="6">
                    <c:v>1.7290001809240528E-2</c:v>
                  </c:pt>
                  <c:pt idx="7">
                    <c:v>1.9781103410438143E-2</c:v>
                  </c:pt>
                  <c:pt idx="8">
                    <c:v>2.3720111353223942E-2</c:v>
                  </c:pt>
                  <c:pt idx="9">
                    <c:v>4.6450673019097458E-2</c:v>
                  </c:pt>
                  <c:pt idx="10">
                    <c:v>1.261187021587834E-2</c:v>
                  </c:pt>
                  <c:pt idx="11">
                    <c:v>1.2571178764086954E-2</c:v>
                  </c:pt>
                  <c:pt idx="12">
                    <c:v>5.5107104075204215E-2</c:v>
                  </c:pt>
                  <c:pt idx="13">
                    <c:v>7.3520639075780551E-3</c:v>
                  </c:pt>
                  <c:pt idx="14">
                    <c:v>1.6280353168721375E-2</c:v>
                  </c:pt>
                  <c:pt idx="15">
                    <c:v>8.1880696003299811E-3</c:v>
                  </c:pt>
                  <c:pt idx="16">
                    <c:v>8.9019438530242231E-3</c:v>
                  </c:pt>
                  <c:pt idx="17">
                    <c:v>1.1176082827554638E-2</c:v>
                  </c:pt>
                  <c:pt idx="18">
                    <c:v>2.3095463307099318E-2</c:v>
                  </c:pt>
                  <c:pt idx="19">
                    <c:v>9.2523207945766819E-3</c:v>
                  </c:pt>
                  <c:pt idx="20">
                    <c:v>7.3595391390807634E-3</c:v>
                  </c:pt>
                  <c:pt idx="21">
                    <c:v>3.1361852487344216E-2</c:v>
                  </c:pt>
                  <c:pt idx="22">
                    <c:v>8.9998979614829364E-3</c:v>
                  </c:pt>
                  <c:pt idx="23">
                    <c:v>5.1414388139173111E-3</c:v>
                  </c:pt>
                  <c:pt idx="24">
                    <c:v>8.311356941961924E-3</c:v>
                  </c:pt>
                  <c:pt idx="25">
                    <c:v>1.5397336466359893E-2</c:v>
                  </c:pt>
                  <c:pt idx="26">
                    <c:v>1.5055721261033072E-3</c:v>
                  </c:pt>
                  <c:pt idx="27">
                    <c:v>6.5207069529432523E-3</c:v>
                  </c:pt>
                  <c:pt idx="28">
                    <c:v>6.8520847338124349E-3</c:v>
                  </c:pt>
                  <c:pt idx="29">
                    <c:v>5.4947682681403846E-3</c:v>
                  </c:pt>
                  <c:pt idx="30">
                    <c:v>3.0329835888796942E-2</c:v>
                  </c:pt>
                  <c:pt idx="31">
                    <c:v>4.4906474192849353E-3</c:v>
                  </c:pt>
                </c:numCache>
              </c:numRef>
            </c:minus>
            <c:spPr>
              <a:noFill/>
              <a:ln w="9525" cap="flat" cmpd="sng" algn="ctr">
                <a:solidFill>
                  <a:schemeClr val="tx1">
                    <a:lumMod val="65000"/>
                    <a:lumOff val="35000"/>
                  </a:schemeClr>
                </a:solidFill>
                <a:round/>
              </a:ln>
              <a:effectLst/>
            </c:spPr>
          </c:errBars>
          <c:xVal>
            <c:numRef>
              <c:f>'i) SC 0.04CTX liq 48h'!$D$159:$D$190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'i) SC 0.04CTX liq 48h'!$E$159:$E$190</c:f>
              <c:numCache>
                <c:formatCode>General</c:formatCode>
                <c:ptCount val="32"/>
                <c:pt idx="0">
                  <c:v>-0.42321092104741265</c:v>
                </c:pt>
                <c:pt idx="1">
                  <c:v>0.37791762987965499</c:v>
                </c:pt>
                <c:pt idx="2">
                  <c:v>-0.27417998049142334</c:v>
                </c:pt>
                <c:pt idx="3">
                  <c:v>-0.30743432253128661</c:v>
                </c:pt>
                <c:pt idx="4">
                  <c:v>-0.27948491505203776</c:v>
                </c:pt>
                <c:pt idx="5">
                  <c:v>-0.41359586868021103</c:v>
                </c:pt>
                <c:pt idx="6">
                  <c:v>0.37018886096467735</c:v>
                </c:pt>
                <c:pt idx="7">
                  <c:v>-0.29727713126204214</c:v>
                </c:pt>
                <c:pt idx="8">
                  <c:v>-0.24672850321582013</c:v>
                </c:pt>
                <c:pt idx="9">
                  <c:v>-0.44449642425635383</c:v>
                </c:pt>
                <c:pt idx="10">
                  <c:v>0.33416169864994794</c:v>
                </c:pt>
                <c:pt idx="11">
                  <c:v>-0.24803205853686341</c:v>
                </c:pt>
                <c:pt idx="12">
                  <c:v>-0.40312597912123405</c:v>
                </c:pt>
                <c:pt idx="13">
                  <c:v>2.4551682022739909E-2</c:v>
                </c:pt>
                <c:pt idx="14">
                  <c:v>3.1246197567648147E-2</c:v>
                </c:pt>
                <c:pt idx="15">
                  <c:v>1.8711970849708069E-2</c:v>
                </c:pt>
                <c:pt idx="16">
                  <c:v>-0.28107860087106867</c:v>
                </c:pt>
                <c:pt idx="17">
                  <c:v>-0.2653432871300363</c:v>
                </c:pt>
                <c:pt idx="18">
                  <c:v>-0.39858417775040073</c:v>
                </c:pt>
                <c:pt idx="19">
                  <c:v>0.35720326391051138</c:v>
                </c:pt>
                <c:pt idx="20">
                  <c:v>2.4425213343968841E-2</c:v>
                </c:pt>
                <c:pt idx="21">
                  <c:v>-0.42612921435333728</c:v>
                </c:pt>
                <c:pt idx="22">
                  <c:v>3.076658365801184E-2</c:v>
                </c:pt>
                <c:pt idx="23">
                  <c:v>1.9713043587216966E-2</c:v>
                </c:pt>
                <c:pt idx="24">
                  <c:v>2.8335393474216163E-2</c:v>
                </c:pt>
                <c:pt idx="25">
                  <c:v>-0.41188434654466372</c:v>
                </c:pt>
                <c:pt idx="26">
                  <c:v>2.3981887094217714E-2</c:v>
                </c:pt>
                <c:pt idx="27">
                  <c:v>2.3844248727241835E-2</c:v>
                </c:pt>
                <c:pt idx="28">
                  <c:v>3.0878018705810934E-2</c:v>
                </c:pt>
                <c:pt idx="29">
                  <c:v>1.786379075135186E-2</c:v>
                </c:pt>
                <c:pt idx="30">
                  <c:v>-0.41886785571610208</c:v>
                </c:pt>
                <c:pt idx="31">
                  <c:v>2.442090750309818E-2</c:v>
                </c:pt>
              </c:numCache>
            </c:numRef>
          </c:yVal>
          <c:smooth val="0"/>
          <c:extLst>
            <c:ext xmlns:c16="http://schemas.microsoft.com/office/drawing/2014/chart" uri="{C3380CC4-5D6E-409C-BE32-E72D297353CC}">
              <c16:uniqueId val="{00000000-AEB5-AE48-BF60-2DE0D44A6064}"/>
            </c:ext>
          </c:extLst>
        </c:ser>
        <c:dLbls>
          <c:showLegendKey val="0"/>
          <c:showVal val="0"/>
          <c:showCatName val="0"/>
          <c:showSerName val="0"/>
          <c:showPercent val="0"/>
          <c:showBubbleSize val="0"/>
        </c:dLbls>
        <c:axId val="845085520"/>
        <c:axId val="752543888"/>
      </c:scatterChart>
      <c:valAx>
        <c:axId val="84508552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52543888"/>
        <c:crosses val="autoZero"/>
        <c:crossBetween val="midCat"/>
      </c:valAx>
      <c:valAx>
        <c:axId val="7525438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08552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0CTX Agar 24h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'j) SC 0CTX Agar 24h'!$F$159:$F$190</c:f>
                <c:numCache>
                  <c:formatCode>General</c:formatCode>
                  <c:ptCount val="32"/>
                  <c:pt idx="0">
                    <c:v>1.1236244929060319E-2</c:v>
                  </c:pt>
                  <c:pt idx="1">
                    <c:v>1.0704241951305007E-2</c:v>
                  </c:pt>
                  <c:pt idx="2">
                    <c:v>6.7318679861173162E-3</c:v>
                  </c:pt>
                  <c:pt idx="3">
                    <c:v>5.422755679097494E-3</c:v>
                  </c:pt>
                  <c:pt idx="4">
                    <c:v>7.5734058444365329E-3</c:v>
                  </c:pt>
                  <c:pt idx="5">
                    <c:v>1.898643798952555E-2</c:v>
                  </c:pt>
                  <c:pt idx="6">
                    <c:v>1.2613263775378155E-2</c:v>
                  </c:pt>
                  <c:pt idx="7">
                    <c:v>1.457305461336466E-2</c:v>
                  </c:pt>
                  <c:pt idx="8">
                    <c:v>4.2947927455056654E-3</c:v>
                  </c:pt>
                  <c:pt idx="9">
                    <c:v>6.5809201039894617E-3</c:v>
                  </c:pt>
                  <c:pt idx="10">
                    <c:v>2.8656293672970523E-3</c:v>
                  </c:pt>
                  <c:pt idx="11">
                    <c:v>9.7177826589735245E-3</c:v>
                  </c:pt>
                  <c:pt idx="12">
                    <c:v>1.4059344140178792E-2</c:v>
                  </c:pt>
                  <c:pt idx="13">
                    <c:v>1.1473994752473939E-2</c:v>
                  </c:pt>
                  <c:pt idx="14">
                    <c:v>4.2306200077018956E-3</c:v>
                  </c:pt>
                  <c:pt idx="15">
                    <c:v>8.2307593830801083E-3</c:v>
                  </c:pt>
                  <c:pt idx="16">
                    <c:v>4.062596336842552E-3</c:v>
                  </c:pt>
                  <c:pt idx="17">
                    <c:v>1.0405991344076361E-2</c:v>
                  </c:pt>
                  <c:pt idx="18">
                    <c:v>1.4392881345424678E-2</c:v>
                  </c:pt>
                  <c:pt idx="19">
                    <c:v>4.1873062382672297E-3</c:v>
                  </c:pt>
                  <c:pt idx="20">
                    <c:v>7.3324732332095107E-3</c:v>
                  </c:pt>
                  <c:pt idx="21">
                    <c:v>6.6527813029839504E-3</c:v>
                  </c:pt>
                  <c:pt idx="22">
                    <c:v>9.3811115989508205E-3</c:v>
                  </c:pt>
                  <c:pt idx="23">
                    <c:v>6.5508910629468627E-3</c:v>
                  </c:pt>
                  <c:pt idx="24">
                    <c:v>6.4577324062218564E-3</c:v>
                  </c:pt>
                  <c:pt idx="25">
                    <c:v>7.5270555984939041E-3</c:v>
                  </c:pt>
                  <c:pt idx="26">
                    <c:v>1.1888125828366673E-2</c:v>
                  </c:pt>
                  <c:pt idx="27">
                    <c:v>8.6181708779812759E-3</c:v>
                  </c:pt>
                  <c:pt idx="28">
                    <c:v>1.0355670054733392E-2</c:v>
                  </c:pt>
                  <c:pt idx="29">
                    <c:v>5.0726418263565345E-3</c:v>
                  </c:pt>
                  <c:pt idx="30">
                    <c:v>1.1417324299464069E-2</c:v>
                  </c:pt>
                  <c:pt idx="31">
                    <c:v>8.0561220285856744E-3</c:v>
                  </c:pt>
                </c:numCache>
              </c:numRef>
            </c:plus>
            <c:minus>
              <c:numRef>
                <c:f>'j) SC 0CTX Agar 24h'!$F$159:$F$190</c:f>
                <c:numCache>
                  <c:formatCode>General</c:formatCode>
                  <c:ptCount val="32"/>
                  <c:pt idx="0">
                    <c:v>1.1236244929060319E-2</c:v>
                  </c:pt>
                  <c:pt idx="1">
                    <c:v>1.0704241951305007E-2</c:v>
                  </c:pt>
                  <c:pt idx="2">
                    <c:v>6.7318679861173162E-3</c:v>
                  </c:pt>
                  <c:pt idx="3">
                    <c:v>5.422755679097494E-3</c:v>
                  </c:pt>
                  <c:pt idx="4">
                    <c:v>7.5734058444365329E-3</c:v>
                  </c:pt>
                  <c:pt idx="5">
                    <c:v>1.898643798952555E-2</c:v>
                  </c:pt>
                  <c:pt idx="6">
                    <c:v>1.2613263775378155E-2</c:v>
                  </c:pt>
                  <c:pt idx="7">
                    <c:v>1.457305461336466E-2</c:v>
                  </c:pt>
                  <c:pt idx="8">
                    <c:v>4.2947927455056654E-3</c:v>
                  </c:pt>
                  <c:pt idx="9">
                    <c:v>6.5809201039894617E-3</c:v>
                  </c:pt>
                  <c:pt idx="10">
                    <c:v>2.8656293672970523E-3</c:v>
                  </c:pt>
                  <c:pt idx="11">
                    <c:v>9.7177826589735245E-3</c:v>
                  </c:pt>
                  <c:pt idx="12">
                    <c:v>1.4059344140178792E-2</c:v>
                  </c:pt>
                  <c:pt idx="13">
                    <c:v>1.1473994752473939E-2</c:v>
                  </c:pt>
                  <c:pt idx="14">
                    <c:v>4.2306200077018956E-3</c:v>
                  </c:pt>
                  <c:pt idx="15">
                    <c:v>8.2307593830801083E-3</c:v>
                  </c:pt>
                  <c:pt idx="16">
                    <c:v>4.062596336842552E-3</c:v>
                  </c:pt>
                  <c:pt idx="17">
                    <c:v>1.0405991344076361E-2</c:v>
                  </c:pt>
                  <c:pt idx="18">
                    <c:v>1.4392881345424678E-2</c:v>
                  </c:pt>
                  <c:pt idx="19">
                    <c:v>4.1873062382672297E-3</c:v>
                  </c:pt>
                  <c:pt idx="20">
                    <c:v>7.3324732332095107E-3</c:v>
                  </c:pt>
                  <c:pt idx="21">
                    <c:v>6.6527813029839504E-3</c:v>
                  </c:pt>
                  <c:pt idx="22">
                    <c:v>9.3811115989508205E-3</c:v>
                  </c:pt>
                  <c:pt idx="23">
                    <c:v>6.5508910629468627E-3</c:v>
                  </c:pt>
                  <c:pt idx="24">
                    <c:v>6.4577324062218564E-3</c:v>
                  </c:pt>
                  <c:pt idx="25">
                    <c:v>7.5270555984939041E-3</c:v>
                  </c:pt>
                  <c:pt idx="26">
                    <c:v>1.1888125828366673E-2</c:v>
                  </c:pt>
                  <c:pt idx="27">
                    <c:v>8.6181708779812759E-3</c:v>
                  </c:pt>
                  <c:pt idx="28">
                    <c:v>1.0355670054733392E-2</c:v>
                  </c:pt>
                  <c:pt idx="29">
                    <c:v>5.0726418263565345E-3</c:v>
                  </c:pt>
                  <c:pt idx="30">
                    <c:v>1.1417324299464069E-2</c:v>
                  </c:pt>
                  <c:pt idx="31">
                    <c:v>8.0561220285856744E-3</c:v>
                  </c:pt>
                </c:numCache>
              </c:numRef>
            </c:minus>
            <c:spPr>
              <a:noFill/>
              <a:ln w="9525" cap="flat" cmpd="sng" algn="ctr">
                <a:solidFill>
                  <a:schemeClr val="tx1">
                    <a:lumMod val="65000"/>
                    <a:lumOff val="35000"/>
                  </a:schemeClr>
                </a:solidFill>
                <a:round/>
              </a:ln>
              <a:effectLst/>
            </c:spPr>
          </c:errBars>
          <c:xVal>
            <c:numRef>
              <c:f>'j) SC 0CTX Agar 24h'!$D$159:$D$190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'j) SC 0CTX Agar 24h'!$E$159:$E$190</c:f>
              <c:numCache>
                <c:formatCode>General</c:formatCode>
                <c:ptCount val="32"/>
                <c:pt idx="0">
                  <c:v>-7.1244217031262791E-4</c:v>
                </c:pt>
                <c:pt idx="1">
                  <c:v>2.1291225452348362E-3</c:v>
                </c:pt>
                <c:pt idx="2">
                  <c:v>2.0220705319528944E-3</c:v>
                </c:pt>
                <c:pt idx="3">
                  <c:v>-4.4929685929659367E-3</c:v>
                </c:pt>
                <c:pt idx="4">
                  <c:v>-1.9894398235126851E-3</c:v>
                </c:pt>
                <c:pt idx="5">
                  <c:v>-1.0109291987998549E-3</c:v>
                </c:pt>
                <c:pt idx="6">
                  <c:v>-8.7541259383683064E-3</c:v>
                </c:pt>
                <c:pt idx="7">
                  <c:v>9.5764095316055245E-3</c:v>
                </c:pt>
                <c:pt idx="8">
                  <c:v>-5.2512831533304194E-4</c:v>
                </c:pt>
                <c:pt idx="9">
                  <c:v>1.5463128971900126E-3</c:v>
                </c:pt>
                <c:pt idx="10">
                  <c:v>-1.6794153056641275E-4</c:v>
                </c:pt>
                <c:pt idx="11">
                  <c:v>-9.1585978975147666E-4</c:v>
                </c:pt>
                <c:pt idx="12">
                  <c:v>3.9341316882820091E-3</c:v>
                </c:pt>
                <c:pt idx="13">
                  <c:v>-3.536807931370233E-3</c:v>
                </c:pt>
                <c:pt idx="14">
                  <c:v>8.2467948992520483E-4</c:v>
                </c:pt>
                <c:pt idx="15">
                  <c:v>-2.1984540568802434E-3</c:v>
                </c:pt>
                <c:pt idx="16">
                  <c:v>1.0666956402389524E-3</c:v>
                </c:pt>
                <c:pt idx="17">
                  <c:v>-1.4537513430959545E-3</c:v>
                </c:pt>
                <c:pt idx="18">
                  <c:v>1.7599742891556351E-3</c:v>
                </c:pt>
                <c:pt idx="19">
                  <c:v>-1.9247374419068442E-3</c:v>
                </c:pt>
                <c:pt idx="20">
                  <c:v>-5.7797601460108207E-3</c:v>
                </c:pt>
                <c:pt idx="21">
                  <c:v>5.2487868130084853E-3</c:v>
                </c:pt>
                <c:pt idx="22">
                  <c:v>-1.5925308542929263E-3</c:v>
                </c:pt>
                <c:pt idx="23">
                  <c:v>1.7953181504486225E-3</c:v>
                </c:pt>
                <c:pt idx="24">
                  <c:v>-4.1226418388698614E-3</c:v>
                </c:pt>
                <c:pt idx="25">
                  <c:v>8.0800454842064728E-3</c:v>
                </c:pt>
                <c:pt idx="26">
                  <c:v>-2.1240540514536697E-3</c:v>
                </c:pt>
                <c:pt idx="27">
                  <c:v>-2.6850702325488512E-3</c:v>
                </c:pt>
                <c:pt idx="28">
                  <c:v>-3.3589731940485484E-3</c:v>
                </c:pt>
                <c:pt idx="29">
                  <c:v>4.1333926831918682E-3</c:v>
                </c:pt>
                <c:pt idx="30">
                  <c:v>-5.6024003457975551E-3</c:v>
                </c:pt>
                <c:pt idx="31">
                  <c:v>3.9367922218506634E-3</c:v>
                </c:pt>
              </c:numCache>
            </c:numRef>
          </c:yVal>
          <c:smooth val="0"/>
          <c:extLst>
            <c:ext xmlns:c16="http://schemas.microsoft.com/office/drawing/2014/chart" uri="{C3380CC4-5D6E-409C-BE32-E72D297353CC}">
              <c16:uniqueId val="{00000000-E147-0F4F-9E62-D85C2CA8E782}"/>
            </c:ext>
          </c:extLst>
        </c:ser>
        <c:dLbls>
          <c:showLegendKey val="0"/>
          <c:showVal val="0"/>
          <c:showCatName val="0"/>
          <c:showSerName val="0"/>
          <c:showPercent val="0"/>
          <c:showBubbleSize val="0"/>
        </c:dLbls>
        <c:axId val="934353936"/>
        <c:axId val="866813776"/>
      </c:scatterChart>
      <c:valAx>
        <c:axId val="9343539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66813776"/>
        <c:crosses val="autoZero"/>
        <c:crossBetween val="midCat"/>
      </c:valAx>
      <c:valAx>
        <c:axId val="8668137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9343539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0CTX Agar 48h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'k) SC 0CTX Agar 48h'!$F$159:$F$190</c:f>
                <c:numCache>
                  <c:formatCode>General</c:formatCode>
                  <c:ptCount val="32"/>
                  <c:pt idx="0">
                    <c:v>1.8582817465431362E-2</c:v>
                  </c:pt>
                  <c:pt idx="1">
                    <c:v>2.4951906347782545E-2</c:v>
                  </c:pt>
                  <c:pt idx="2">
                    <c:v>1.9387083739145088E-2</c:v>
                  </c:pt>
                  <c:pt idx="3">
                    <c:v>8.0491397947453618E-3</c:v>
                  </c:pt>
                  <c:pt idx="4">
                    <c:v>1.1742640638909974E-2</c:v>
                  </c:pt>
                  <c:pt idx="5">
                    <c:v>2.910480653809612E-2</c:v>
                  </c:pt>
                  <c:pt idx="6">
                    <c:v>3.5460657222322611E-2</c:v>
                  </c:pt>
                  <c:pt idx="7">
                    <c:v>1.1044148537256415E-2</c:v>
                  </c:pt>
                  <c:pt idx="8">
                    <c:v>1.9040484022328295E-2</c:v>
                  </c:pt>
                  <c:pt idx="9">
                    <c:v>1.3700777868228396E-2</c:v>
                  </c:pt>
                  <c:pt idx="10">
                    <c:v>2.0133404064065354E-2</c:v>
                  </c:pt>
                  <c:pt idx="11">
                    <c:v>3.1935867763325534E-2</c:v>
                  </c:pt>
                  <c:pt idx="12">
                    <c:v>2.8254243134184974E-2</c:v>
                  </c:pt>
                  <c:pt idx="13">
                    <c:v>2.2923932893121873E-2</c:v>
                  </c:pt>
                  <c:pt idx="14">
                    <c:v>1.3820918959408629E-2</c:v>
                  </c:pt>
                  <c:pt idx="15">
                    <c:v>1.4804628979666366E-2</c:v>
                  </c:pt>
                  <c:pt idx="16">
                    <c:v>1.1231491038770977E-2</c:v>
                  </c:pt>
                  <c:pt idx="17">
                    <c:v>5.3355529693568608E-3</c:v>
                  </c:pt>
                  <c:pt idx="18">
                    <c:v>1.482714126362264E-2</c:v>
                  </c:pt>
                  <c:pt idx="19">
                    <c:v>1.802046200066543E-2</c:v>
                  </c:pt>
                  <c:pt idx="20">
                    <c:v>4.3770111831068138E-2</c:v>
                  </c:pt>
                  <c:pt idx="21">
                    <c:v>9.8899479916570599E-3</c:v>
                  </c:pt>
                  <c:pt idx="22">
                    <c:v>4.7953092497740352E-2</c:v>
                  </c:pt>
                  <c:pt idx="23">
                    <c:v>2.5499567693556401E-2</c:v>
                  </c:pt>
                  <c:pt idx="24">
                    <c:v>2.0430710959296702E-2</c:v>
                  </c:pt>
                  <c:pt idx="25">
                    <c:v>1.9082342400100576E-2</c:v>
                  </c:pt>
                  <c:pt idx="26">
                    <c:v>1.2952459289729172E-2</c:v>
                  </c:pt>
                  <c:pt idx="27">
                    <c:v>2.7539845128007993E-2</c:v>
                  </c:pt>
                  <c:pt idx="28">
                    <c:v>1.5518308382098812E-2</c:v>
                  </c:pt>
                  <c:pt idx="29">
                    <c:v>1.1412622854623675E-2</c:v>
                  </c:pt>
                  <c:pt idx="30">
                    <c:v>1.5679656491630747E-2</c:v>
                  </c:pt>
                  <c:pt idx="31">
                    <c:v>1.5637665078352573E-2</c:v>
                  </c:pt>
                </c:numCache>
              </c:numRef>
            </c:plus>
            <c:minus>
              <c:numRef>
                <c:f>'k) SC 0CTX Agar 48h'!$F$159:$F$190</c:f>
                <c:numCache>
                  <c:formatCode>General</c:formatCode>
                  <c:ptCount val="32"/>
                  <c:pt idx="0">
                    <c:v>1.8582817465431362E-2</c:v>
                  </c:pt>
                  <c:pt idx="1">
                    <c:v>2.4951906347782545E-2</c:v>
                  </c:pt>
                  <c:pt idx="2">
                    <c:v>1.9387083739145088E-2</c:v>
                  </c:pt>
                  <c:pt idx="3">
                    <c:v>8.0491397947453618E-3</c:v>
                  </c:pt>
                  <c:pt idx="4">
                    <c:v>1.1742640638909974E-2</c:v>
                  </c:pt>
                  <c:pt idx="5">
                    <c:v>2.910480653809612E-2</c:v>
                  </c:pt>
                  <c:pt idx="6">
                    <c:v>3.5460657222322611E-2</c:v>
                  </c:pt>
                  <c:pt idx="7">
                    <c:v>1.1044148537256415E-2</c:v>
                  </c:pt>
                  <c:pt idx="8">
                    <c:v>1.9040484022328295E-2</c:v>
                  </c:pt>
                  <c:pt idx="9">
                    <c:v>1.3700777868228396E-2</c:v>
                  </c:pt>
                  <c:pt idx="10">
                    <c:v>2.0133404064065354E-2</c:v>
                  </c:pt>
                  <c:pt idx="11">
                    <c:v>3.1935867763325534E-2</c:v>
                  </c:pt>
                  <c:pt idx="12">
                    <c:v>2.8254243134184974E-2</c:v>
                  </c:pt>
                  <c:pt idx="13">
                    <c:v>2.2923932893121873E-2</c:v>
                  </c:pt>
                  <c:pt idx="14">
                    <c:v>1.3820918959408629E-2</c:v>
                  </c:pt>
                  <c:pt idx="15">
                    <c:v>1.4804628979666366E-2</c:v>
                  </c:pt>
                  <c:pt idx="16">
                    <c:v>1.1231491038770977E-2</c:v>
                  </c:pt>
                  <c:pt idx="17">
                    <c:v>5.3355529693568608E-3</c:v>
                  </c:pt>
                  <c:pt idx="18">
                    <c:v>1.482714126362264E-2</c:v>
                  </c:pt>
                  <c:pt idx="19">
                    <c:v>1.802046200066543E-2</c:v>
                  </c:pt>
                  <c:pt idx="20">
                    <c:v>4.3770111831068138E-2</c:v>
                  </c:pt>
                  <c:pt idx="21">
                    <c:v>9.8899479916570599E-3</c:v>
                  </c:pt>
                  <c:pt idx="22">
                    <c:v>4.7953092497740352E-2</c:v>
                  </c:pt>
                  <c:pt idx="23">
                    <c:v>2.5499567693556401E-2</c:v>
                  </c:pt>
                  <c:pt idx="24">
                    <c:v>2.0430710959296702E-2</c:v>
                  </c:pt>
                  <c:pt idx="25">
                    <c:v>1.9082342400100576E-2</c:v>
                  </c:pt>
                  <c:pt idx="26">
                    <c:v>1.2952459289729172E-2</c:v>
                  </c:pt>
                  <c:pt idx="27">
                    <c:v>2.7539845128007993E-2</c:v>
                  </c:pt>
                  <c:pt idx="28">
                    <c:v>1.5518308382098812E-2</c:v>
                  </c:pt>
                  <c:pt idx="29">
                    <c:v>1.1412622854623675E-2</c:v>
                  </c:pt>
                  <c:pt idx="30">
                    <c:v>1.5679656491630747E-2</c:v>
                  </c:pt>
                  <c:pt idx="31">
                    <c:v>1.5637665078352573E-2</c:v>
                  </c:pt>
                </c:numCache>
              </c:numRef>
            </c:minus>
            <c:spPr>
              <a:noFill/>
              <a:ln w="9525" cap="flat" cmpd="sng" algn="ctr">
                <a:solidFill>
                  <a:schemeClr val="tx1">
                    <a:lumMod val="65000"/>
                    <a:lumOff val="35000"/>
                  </a:schemeClr>
                </a:solidFill>
                <a:round/>
              </a:ln>
              <a:effectLst/>
            </c:spPr>
          </c:errBars>
          <c:xVal>
            <c:numRef>
              <c:f>'k) SC 0CTX Agar 48h'!$D$159:$D$189</c:f>
              <c:numCache>
                <c:formatCode>General</c:formatCode>
                <c:ptCount val="31"/>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numCache>
            </c:numRef>
          </c:xVal>
          <c:yVal>
            <c:numRef>
              <c:f>'k) SC 0CTX Agar 48h'!$E$159:$E$189</c:f>
              <c:numCache>
                <c:formatCode>General</c:formatCode>
                <c:ptCount val="31"/>
                <c:pt idx="0">
                  <c:v>1.4958535556383254E-4</c:v>
                </c:pt>
                <c:pt idx="1">
                  <c:v>-1.6592966563927929E-2</c:v>
                </c:pt>
                <c:pt idx="2">
                  <c:v>2.5451098555373711E-2</c:v>
                </c:pt>
                <c:pt idx="3">
                  <c:v>-1.3973302953031445E-2</c:v>
                </c:pt>
                <c:pt idx="4">
                  <c:v>-3.6475650591651461E-3</c:v>
                </c:pt>
                <c:pt idx="5">
                  <c:v>1.2502185818291846E-2</c:v>
                </c:pt>
                <c:pt idx="6">
                  <c:v>-1.0159678902878331E-2</c:v>
                </c:pt>
                <c:pt idx="7">
                  <c:v>-3.8097328776214045E-3</c:v>
                </c:pt>
                <c:pt idx="8">
                  <c:v>2.3544394906843159E-3</c:v>
                </c:pt>
                <c:pt idx="9">
                  <c:v>6.2745691287977934E-4</c:v>
                </c:pt>
                <c:pt idx="10">
                  <c:v>-6.724492231222649E-3</c:v>
                </c:pt>
                <c:pt idx="11">
                  <c:v>-1.3960539202744707E-3</c:v>
                </c:pt>
                <c:pt idx="12">
                  <c:v>1.1472861529471266E-2</c:v>
                </c:pt>
                <c:pt idx="13">
                  <c:v>2.6685803354024179E-4</c:v>
                </c:pt>
                <c:pt idx="14">
                  <c:v>-5.5186090413871982E-3</c:v>
                </c:pt>
                <c:pt idx="15">
                  <c:v>-1.1939947970763904E-2</c:v>
                </c:pt>
                <c:pt idx="16">
                  <c:v>1.3000121763887987E-2</c:v>
                </c:pt>
                <c:pt idx="17">
                  <c:v>-1.9002131601281271E-3</c:v>
                </c:pt>
                <c:pt idx="18">
                  <c:v>-1.8395855273160519E-3</c:v>
                </c:pt>
                <c:pt idx="19">
                  <c:v>-1.1825971030948325E-2</c:v>
                </c:pt>
                <c:pt idx="20">
                  <c:v>3.4891658237042357E-3</c:v>
                </c:pt>
                <c:pt idx="21">
                  <c:v>2.8011342566666747E-3</c:v>
                </c:pt>
                <c:pt idx="22">
                  <c:v>-2.1656005361994878E-2</c:v>
                </c:pt>
                <c:pt idx="23">
                  <c:v>2.9996503684899187E-4</c:v>
                </c:pt>
                <c:pt idx="24">
                  <c:v>1.0469450451955974E-2</c:v>
                </c:pt>
                <c:pt idx="25">
                  <c:v>-8.3311887278489389E-3</c:v>
                </c:pt>
                <c:pt idx="26">
                  <c:v>-1.403650944622665E-2</c:v>
                </c:pt>
                <c:pt idx="27">
                  <c:v>4.4674305062461931E-3</c:v>
                </c:pt>
                <c:pt idx="28">
                  <c:v>-6.5067396655657797E-3</c:v>
                </c:pt>
                <c:pt idx="29">
                  <c:v>-1.3270031118127051E-2</c:v>
                </c:pt>
                <c:pt idx="30">
                  <c:v>6.9038354638275966E-3</c:v>
                </c:pt>
              </c:numCache>
            </c:numRef>
          </c:yVal>
          <c:smooth val="0"/>
          <c:extLst>
            <c:ext xmlns:c16="http://schemas.microsoft.com/office/drawing/2014/chart" uri="{C3380CC4-5D6E-409C-BE32-E72D297353CC}">
              <c16:uniqueId val="{00000000-B2A2-F847-A3C8-A4B66EFDE13C}"/>
            </c:ext>
          </c:extLst>
        </c:ser>
        <c:dLbls>
          <c:showLegendKey val="0"/>
          <c:showVal val="0"/>
          <c:showCatName val="0"/>
          <c:showSerName val="0"/>
          <c:showPercent val="0"/>
          <c:showBubbleSize val="0"/>
        </c:dLbls>
        <c:axId val="844293808"/>
        <c:axId val="868460240"/>
      </c:scatterChart>
      <c:valAx>
        <c:axId val="8442938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68460240"/>
        <c:crosses val="autoZero"/>
        <c:crossBetween val="midCat"/>
      </c:valAx>
      <c:valAx>
        <c:axId val="86846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42938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0.02CTX Agar 24h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'l) SC 0.02CTX Agar 24h '!$F$159:$F$190</c:f>
                <c:numCache>
                  <c:formatCode>General</c:formatCode>
                  <c:ptCount val="32"/>
                  <c:pt idx="0">
                    <c:v>1.7834089931873021E-2</c:v>
                  </c:pt>
                  <c:pt idx="1">
                    <c:v>1.1320962670232422E-2</c:v>
                  </c:pt>
                  <c:pt idx="2">
                    <c:v>1.0831498008824089E-2</c:v>
                  </c:pt>
                  <c:pt idx="3">
                    <c:v>7.2233969914169112E-3</c:v>
                  </c:pt>
                  <c:pt idx="4">
                    <c:v>1.7255513965589702E-2</c:v>
                  </c:pt>
                  <c:pt idx="5">
                    <c:v>1.9199312504485991E-2</c:v>
                  </c:pt>
                  <c:pt idx="6">
                    <c:v>1.4446149307740415E-2</c:v>
                  </c:pt>
                  <c:pt idx="7">
                    <c:v>1.5874906382195166E-2</c:v>
                  </c:pt>
                  <c:pt idx="8">
                    <c:v>6.110889233287245E-3</c:v>
                  </c:pt>
                  <c:pt idx="9">
                    <c:v>1.1794211272610825E-2</c:v>
                  </c:pt>
                  <c:pt idx="10">
                    <c:v>7.4490419804947089E-3</c:v>
                  </c:pt>
                  <c:pt idx="11">
                    <c:v>1.4434498994450986E-2</c:v>
                  </c:pt>
                  <c:pt idx="12">
                    <c:v>7.0243880774447246E-3</c:v>
                  </c:pt>
                  <c:pt idx="13">
                    <c:v>1.8581511709448776E-2</c:v>
                  </c:pt>
                  <c:pt idx="14">
                    <c:v>1.6666578222699867E-2</c:v>
                  </c:pt>
                  <c:pt idx="15">
                    <c:v>7.4892752036760995E-3</c:v>
                  </c:pt>
                  <c:pt idx="16">
                    <c:v>6.0692973833394621E-3</c:v>
                  </c:pt>
                  <c:pt idx="17">
                    <c:v>2.6813913991912586E-3</c:v>
                  </c:pt>
                  <c:pt idx="18">
                    <c:v>6.6864815558043281E-3</c:v>
                  </c:pt>
                  <c:pt idx="19">
                    <c:v>4.5056061912555926E-3</c:v>
                  </c:pt>
                  <c:pt idx="20">
                    <c:v>3.5017757243427129E-3</c:v>
                  </c:pt>
                  <c:pt idx="21">
                    <c:v>1.1485050308657627E-2</c:v>
                  </c:pt>
                  <c:pt idx="22">
                    <c:v>1.6265801068194592E-2</c:v>
                  </c:pt>
                  <c:pt idx="23">
                    <c:v>1.1331625860328234E-2</c:v>
                  </c:pt>
                  <c:pt idx="24">
                    <c:v>9.6755938813091295E-3</c:v>
                  </c:pt>
                  <c:pt idx="25">
                    <c:v>1.5157283801204157E-2</c:v>
                  </c:pt>
                  <c:pt idx="26">
                    <c:v>9.9746320282727112E-3</c:v>
                  </c:pt>
                  <c:pt idx="27">
                    <c:v>1.171313222977774E-3</c:v>
                  </c:pt>
                  <c:pt idx="28">
                    <c:v>1.4421977394590569E-2</c:v>
                  </c:pt>
                  <c:pt idx="29">
                    <c:v>1.1755692098913535E-2</c:v>
                  </c:pt>
                  <c:pt idx="30">
                    <c:v>1.2131684892162759E-2</c:v>
                  </c:pt>
                  <c:pt idx="31">
                    <c:v>9.9234020992790342E-3</c:v>
                  </c:pt>
                </c:numCache>
              </c:numRef>
            </c:plus>
            <c:minus>
              <c:numRef>
                <c:f>'l) SC 0.02CTX Agar 24h '!$F$159:$F$190</c:f>
                <c:numCache>
                  <c:formatCode>General</c:formatCode>
                  <c:ptCount val="32"/>
                  <c:pt idx="0">
                    <c:v>1.7834089931873021E-2</c:v>
                  </c:pt>
                  <c:pt idx="1">
                    <c:v>1.1320962670232422E-2</c:v>
                  </c:pt>
                  <c:pt idx="2">
                    <c:v>1.0831498008824089E-2</c:v>
                  </c:pt>
                  <c:pt idx="3">
                    <c:v>7.2233969914169112E-3</c:v>
                  </c:pt>
                  <c:pt idx="4">
                    <c:v>1.7255513965589702E-2</c:v>
                  </c:pt>
                  <c:pt idx="5">
                    <c:v>1.9199312504485991E-2</c:v>
                  </c:pt>
                  <c:pt idx="6">
                    <c:v>1.4446149307740415E-2</c:v>
                  </c:pt>
                  <c:pt idx="7">
                    <c:v>1.5874906382195166E-2</c:v>
                  </c:pt>
                  <c:pt idx="8">
                    <c:v>6.110889233287245E-3</c:v>
                  </c:pt>
                  <c:pt idx="9">
                    <c:v>1.1794211272610825E-2</c:v>
                  </c:pt>
                  <c:pt idx="10">
                    <c:v>7.4490419804947089E-3</c:v>
                  </c:pt>
                  <c:pt idx="11">
                    <c:v>1.4434498994450986E-2</c:v>
                  </c:pt>
                  <c:pt idx="12">
                    <c:v>7.0243880774447246E-3</c:v>
                  </c:pt>
                  <c:pt idx="13">
                    <c:v>1.8581511709448776E-2</c:v>
                  </c:pt>
                  <c:pt idx="14">
                    <c:v>1.6666578222699867E-2</c:v>
                  </c:pt>
                  <c:pt idx="15">
                    <c:v>7.4892752036760995E-3</c:v>
                  </c:pt>
                  <c:pt idx="16">
                    <c:v>6.0692973833394621E-3</c:v>
                  </c:pt>
                  <c:pt idx="17">
                    <c:v>2.6813913991912586E-3</c:v>
                  </c:pt>
                  <c:pt idx="18">
                    <c:v>6.6864815558043281E-3</c:v>
                  </c:pt>
                  <c:pt idx="19">
                    <c:v>4.5056061912555926E-3</c:v>
                  </c:pt>
                  <c:pt idx="20">
                    <c:v>3.5017757243427129E-3</c:v>
                  </c:pt>
                  <c:pt idx="21">
                    <c:v>1.1485050308657627E-2</c:v>
                  </c:pt>
                  <c:pt idx="22">
                    <c:v>1.6265801068194592E-2</c:v>
                  </c:pt>
                  <c:pt idx="23">
                    <c:v>1.1331625860328234E-2</c:v>
                  </c:pt>
                  <c:pt idx="24">
                    <c:v>9.6755938813091295E-3</c:v>
                  </c:pt>
                  <c:pt idx="25">
                    <c:v>1.5157283801204157E-2</c:v>
                  </c:pt>
                  <c:pt idx="26">
                    <c:v>9.9746320282727112E-3</c:v>
                  </c:pt>
                  <c:pt idx="27">
                    <c:v>1.171313222977774E-3</c:v>
                  </c:pt>
                  <c:pt idx="28">
                    <c:v>1.4421977394590569E-2</c:v>
                  </c:pt>
                  <c:pt idx="29">
                    <c:v>1.1755692098913535E-2</c:v>
                  </c:pt>
                  <c:pt idx="30">
                    <c:v>1.2131684892162759E-2</c:v>
                  </c:pt>
                  <c:pt idx="31">
                    <c:v>9.9234020992790342E-3</c:v>
                  </c:pt>
                </c:numCache>
              </c:numRef>
            </c:minus>
            <c:spPr>
              <a:noFill/>
              <a:ln w="9525" cap="flat" cmpd="sng" algn="ctr">
                <a:solidFill>
                  <a:schemeClr val="tx1">
                    <a:lumMod val="65000"/>
                    <a:lumOff val="35000"/>
                  </a:schemeClr>
                </a:solidFill>
                <a:round/>
              </a:ln>
              <a:effectLst/>
            </c:spPr>
          </c:errBars>
          <c:xVal>
            <c:numRef>
              <c:f>'l) SC 0.02CTX Agar 24h '!$D$159:$D$190</c:f>
              <c:numCache>
                <c:formatCode>General</c:formatCode>
                <c:ptCount val="32"/>
                <c:pt idx="0">
                  <c:v>-0.25938375012788129</c:v>
                </c:pt>
                <c:pt idx="1">
                  <c:v>0.54336290497606865</c:v>
                </c:pt>
                <c:pt idx="2">
                  <c:v>-0.25938375012788129</c:v>
                </c:pt>
                <c:pt idx="3">
                  <c:v>-2.4595404720306302E-2</c:v>
                </c:pt>
                <c:pt idx="4">
                  <c:v>-0.30102999566398125</c:v>
                </c:pt>
                <c:pt idx="5">
                  <c:v>-0.30102999566398125</c:v>
                </c:pt>
                <c:pt idx="6">
                  <c:v>0.90308998699194365</c:v>
                </c:pt>
                <c:pt idx="7">
                  <c:v>-0.30102999566398125</c:v>
                </c:pt>
                <c:pt idx="8">
                  <c:v>-0.4600704139038686</c:v>
                </c:pt>
                <c:pt idx="9">
                  <c:v>-0.22528206849629373</c:v>
                </c:pt>
                <c:pt idx="10">
                  <c:v>1.1454228963040309</c:v>
                </c:pt>
                <c:pt idx="11">
                  <c:v>-0.46007041390386871</c:v>
                </c:pt>
                <c:pt idx="12">
                  <c:v>-0.90308998699194354</c:v>
                </c:pt>
                <c:pt idx="13">
                  <c:v>-0.10034333188799371</c:v>
                </c:pt>
                <c:pt idx="14">
                  <c:v>0.30102999566398114</c:v>
                </c:pt>
                <c:pt idx="15">
                  <c:v>0.70240332321595611</c:v>
                </c:pt>
                <c:pt idx="16">
                  <c:v>-0.66075707767985614</c:v>
                </c:pt>
                <c:pt idx="17">
                  <c:v>-0.4259687322722811</c:v>
                </c:pt>
                <c:pt idx="18">
                  <c:v>-0.66075707767985614</c:v>
                </c:pt>
                <c:pt idx="19">
                  <c:v>1.7474828876319934</c:v>
                </c:pt>
                <c:pt idx="20">
                  <c:v>-0.3010299956639812</c:v>
                </c:pt>
                <c:pt idx="21">
                  <c:v>-1.103776650767931</c:v>
                </c:pt>
                <c:pt idx="22">
                  <c:v>0.1003433318879937</c:v>
                </c:pt>
                <c:pt idx="23">
                  <c:v>1.3044633145439186</c:v>
                </c:pt>
                <c:pt idx="24">
                  <c:v>-0.46007041390386866</c:v>
                </c:pt>
                <c:pt idx="25">
                  <c:v>-1.0280287236002437</c:v>
                </c:pt>
                <c:pt idx="26">
                  <c:v>0.34267624120008122</c:v>
                </c:pt>
                <c:pt idx="27">
                  <c:v>1.1454228963040309</c:v>
                </c:pt>
                <c:pt idx="28">
                  <c:v>-0.10034333188799371</c:v>
                </c:pt>
                <c:pt idx="29">
                  <c:v>0.3010299956639812</c:v>
                </c:pt>
                <c:pt idx="30">
                  <c:v>-1.3044633145439186</c:v>
                </c:pt>
                <c:pt idx="31">
                  <c:v>1.103776650767931</c:v>
                </c:pt>
              </c:numCache>
            </c:numRef>
          </c:xVal>
          <c:yVal>
            <c:numRef>
              <c:f>'l) SC 0.02CTX Agar 24h '!$E$159:$E$190</c:f>
              <c:numCache>
                <c:formatCode>General</c:formatCode>
                <c:ptCount val="32"/>
                <c:pt idx="0">
                  <c:v>1.1298087853103543E-2</c:v>
                </c:pt>
                <c:pt idx="1">
                  <c:v>-2.2412585495191116E-2</c:v>
                </c:pt>
                <c:pt idx="2">
                  <c:v>-3.1506540121399508E-4</c:v>
                </c:pt>
                <c:pt idx="3">
                  <c:v>8.5755906045403285E-3</c:v>
                </c:pt>
                <c:pt idx="4">
                  <c:v>1.3563178772136589E-2</c:v>
                </c:pt>
                <c:pt idx="5">
                  <c:v>7.4617627959120986E-3</c:v>
                </c:pt>
                <c:pt idx="6">
                  <c:v>-3.6536928955637975E-2</c:v>
                </c:pt>
                <c:pt idx="7">
                  <c:v>1.028884434179958E-2</c:v>
                </c:pt>
                <c:pt idx="8">
                  <c:v>1.5640198580050859E-2</c:v>
                </c:pt>
                <c:pt idx="9">
                  <c:v>1.9675614292340221E-3</c:v>
                </c:pt>
                <c:pt idx="10">
                  <c:v>-2.9619171706300958E-2</c:v>
                </c:pt>
                <c:pt idx="11">
                  <c:v>8.9100435904430186E-3</c:v>
                </c:pt>
                <c:pt idx="12">
                  <c:v>3.9139824403561535E-2</c:v>
                </c:pt>
                <c:pt idx="13">
                  <c:v>-1.371434845468261E-2</c:v>
                </c:pt>
                <c:pt idx="14">
                  <c:v>-1.8094610966189938E-2</c:v>
                </c:pt>
                <c:pt idx="15">
                  <c:v>-1.5615831927601166E-2</c:v>
                </c:pt>
                <c:pt idx="16">
                  <c:v>1.2583725723002556E-2</c:v>
                </c:pt>
                <c:pt idx="17">
                  <c:v>1.1691321121163709E-2</c:v>
                </c:pt>
                <c:pt idx="18">
                  <c:v>-1.4116940044674457E-4</c:v>
                </c:pt>
                <c:pt idx="19">
                  <c:v>-2.7165030399170401E-2</c:v>
                </c:pt>
                <c:pt idx="20">
                  <c:v>-1.1152649448746655E-2</c:v>
                </c:pt>
                <c:pt idx="21">
                  <c:v>3.4893121558135516E-2</c:v>
                </c:pt>
                <c:pt idx="22">
                  <c:v>-2.1011331135200831E-2</c:v>
                </c:pt>
                <c:pt idx="23">
                  <c:v>-9.1824125720903708E-3</c:v>
                </c:pt>
                <c:pt idx="24">
                  <c:v>5.3047639158268056E-5</c:v>
                </c:pt>
                <c:pt idx="25">
                  <c:v>2.3792786192474848E-2</c:v>
                </c:pt>
                <c:pt idx="26">
                  <c:v>-1.497952714583525E-2</c:v>
                </c:pt>
                <c:pt idx="27">
                  <c:v>-1.3934186232912012E-2</c:v>
                </c:pt>
                <c:pt idx="28">
                  <c:v>-1.4270502385971863E-2</c:v>
                </c:pt>
                <c:pt idx="29">
                  <c:v>-1.1069102865500327E-2</c:v>
                </c:pt>
                <c:pt idx="30">
                  <c:v>3.3805562785699295E-2</c:v>
                </c:pt>
                <c:pt idx="31">
                  <c:v>-1.4912284607658199E-2</c:v>
                </c:pt>
              </c:numCache>
            </c:numRef>
          </c:yVal>
          <c:smooth val="0"/>
          <c:extLst>
            <c:ext xmlns:c16="http://schemas.microsoft.com/office/drawing/2014/chart" uri="{C3380CC4-5D6E-409C-BE32-E72D297353CC}">
              <c16:uniqueId val="{00000000-AFD8-9547-B6B5-9E24ECD1B334}"/>
            </c:ext>
          </c:extLst>
        </c:ser>
        <c:dLbls>
          <c:showLegendKey val="0"/>
          <c:showVal val="0"/>
          <c:showCatName val="0"/>
          <c:showSerName val="0"/>
          <c:showPercent val="0"/>
          <c:showBubbleSize val="0"/>
        </c:dLbls>
        <c:axId val="870326736"/>
        <c:axId val="870612368"/>
      </c:scatterChart>
      <c:valAx>
        <c:axId val="8703267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 log MIC (mean genotype to mean competitors)</a:t>
                </a:r>
                <a:r>
                  <a:rPr lang="de-DE" sz="1000" b="0" i="0" u="none" strike="noStrike" baseline="0"/>
                  <a:t> </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70612368"/>
        <c:crosses val="autoZero"/>
        <c:crossBetween val="midCat"/>
      </c:valAx>
      <c:valAx>
        <c:axId val="870612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baseline="0">
                    <a:effectLst/>
                  </a:rPr>
                  <a:t>Selection coefficient / gen.</a:t>
                </a:r>
                <a:r>
                  <a:rPr lang="de-DE" sz="1000" b="0" i="0" u="none" strike="noStrike"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703267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444500</xdr:colOff>
      <xdr:row>159</xdr:row>
      <xdr:rowOff>165100</xdr:rowOff>
    </xdr:from>
    <xdr:to>
      <xdr:col>18</xdr:col>
      <xdr:colOff>571500</xdr:colOff>
      <xdr:row>186</xdr:row>
      <xdr:rowOff>152400</xdr:rowOff>
    </xdr:to>
    <xdr:graphicFrame macro="">
      <xdr:nvGraphicFramePr>
        <xdr:cNvPr id="2" name="Chart 1">
          <a:extLst>
            <a:ext uri="{FF2B5EF4-FFF2-40B4-BE49-F238E27FC236}">
              <a16:creationId xmlns:a16="http://schemas.microsoft.com/office/drawing/2014/main" id="{2042E404-D87D-1549-8B0A-4E9F990BEA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8</xdr:col>
      <xdr:colOff>514350</xdr:colOff>
      <xdr:row>170</xdr:row>
      <xdr:rowOff>196850</xdr:rowOff>
    </xdr:from>
    <xdr:to>
      <xdr:col>14</xdr:col>
      <xdr:colOff>133350</xdr:colOff>
      <xdr:row>184</xdr:row>
      <xdr:rowOff>95250</xdr:rowOff>
    </xdr:to>
    <xdr:graphicFrame macro="">
      <xdr:nvGraphicFramePr>
        <xdr:cNvPr id="4" name="Chart 3">
          <a:extLst>
            <a:ext uri="{FF2B5EF4-FFF2-40B4-BE49-F238E27FC236}">
              <a16:creationId xmlns:a16="http://schemas.microsoft.com/office/drawing/2014/main" id="{1CF6569C-E4BF-5E43-933D-934E4974047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8</xdr:col>
      <xdr:colOff>514350</xdr:colOff>
      <xdr:row>172</xdr:row>
      <xdr:rowOff>6350</xdr:rowOff>
    </xdr:from>
    <xdr:to>
      <xdr:col>14</xdr:col>
      <xdr:colOff>133350</xdr:colOff>
      <xdr:row>185</xdr:row>
      <xdr:rowOff>107950</xdr:rowOff>
    </xdr:to>
    <xdr:graphicFrame macro="">
      <xdr:nvGraphicFramePr>
        <xdr:cNvPr id="2" name="Chart 1">
          <a:extLst>
            <a:ext uri="{FF2B5EF4-FFF2-40B4-BE49-F238E27FC236}">
              <a16:creationId xmlns:a16="http://schemas.microsoft.com/office/drawing/2014/main" id="{3350CEE5-CA8D-AF4C-8B25-075CE99C19C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8</xdr:col>
      <xdr:colOff>514350</xdr:colOff>
      <xdr:row>169</xdr:row>
      <xdr:rowOff>184150</xdr:rowOff>
    </xdr:from>
    <xdr:to>
      <xdr:col>14</xdr:col>
      <xdr:colOff>133350</xdr:colOff>
      <xdr:row>183</xdr:row>
      <xdr:rowOff>82550</xdr:rowOff>
    </xdr:to>
    <xdr:graphicFrame macro="">
      <xdr:nvGraphicFramePr>
        <xdr:cNvPr id="2" name="Chart 1">
          <a:extLst>
            <a:ext uri="{FF2B5EF4-FFF2-40B4-BE49-F238E27FC236}">
              <a16:creationId xmlns:a16="http://schemas.microsoft.com/office/drawing/2014/main" id="{4BDD955B-9338-2047-95E4-522DE7EC01D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774700</xdr:colOff>
      <xdr:row>166</xdr:row>
      <xdr:rowOff>31750</xdr:rowOff>
    </xdr:from>
    <xdr:to>
      <xdr:col>14</xdr:col>
      <xdr:colOff>222250</xdr:colOff>
      <xdr:row>182</xdr:row>
      <xdr:rowOff>38100</xdr:rowOff>
    </xdr:to>
    <xdr:graphicFrame macro="">
      <xdr:nvGraphicFramePr>
        <xdr:cNvPr id="3" name="Chart 2">
          <a:extLst>
            <a:ext uri="{FF2B5EF4-FFF2-40B4-BE49-F238E27FC236}">
              <a16:creationId xmlns:a16="http://schemas.microsoft.com/office/drawing/2014/main" id="{083696E2-E48D-5945-9060-2C5D2A39D0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171450</xdr:colOff>
      <xdr:row>169</xdr:row>
      <xdr:rowOff>95250</xdr:rowOff>
    </xdr:from>
    <xdr:to>
      <xdr:col>12</xdr:col>
      <xdr:colOff>615950</xdr:colOff>
      <xdr:row>182</xdr:row>
      <xdr:rowOff>196850</xdr:rowOff>
    </xdr:to>
    <xdr:graphicFrame macro="">
      <xdr:nvGraphicFramePr>
        <xdr:cNvPr id="3" name="Chart 2">
          <a:extLst>
            <a:ext uri="{FF2B5EF4-FFF2-40B4-BE49-F238E27FC236}">
              <a16:creationId xmlns:a16="http://schemas.microsoft.com/office/drawing/2014/main" id="{CD4FDF15-EA85-3E4C-ADA6-E1811D6D7DA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400050</xdr:colOff>
      <xdr:row>171</xdr:row>
      <xdr:rowOff>133350</xdr:rowOff>
    </xdr:from>
    <xdr:to>
      <xdr:col>16</xdr:col>
      <xdr:colOff>50800</xdr:colOff>
      <xdr:row>190</xdr:row>
      <xdr:rowOff>0</xdr:rowOff>
    </xdr:to>
    <xdr:graphicFrame macro="">
      <xdr:nvGraphicFramePr>
        <xdr:cNvPr id="3" name="Chart 2">
          <a:extLst>
            <a:ext uri="{FF2B5EF4-FFF2-40B4-BE49-F238E27FC236}">
              <a16:creationId xmlns:a16="http://schemas.microsoft.com/office/drawing/2014/main" id="{AFBBCE49-8B4A-664A-96C9-844BD88506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488950</xdr:colOff>
      <xdr:row>170</xdr:row>
      <xdr:rowOff>107950</xdr:rowOff>
    </xdr:from>
    <xdr:to>
      <xdr:col>14</xdr:col>
      <xdr:colOff>107950</xdr:colOff>
      <xdr:row>184</xdr:row>
      <xdr:rowOff>6350</xdr:rowOff>
    </xdr:to>
    <xdr:graphicFrame macro="">
      <xdr:nvGraphicFramePr>
        <xdr:cNvPr id="3" name="Chart 2">
          <a:extLst>
            <a:ext uri="{FF2B5EF4-FFF2-40B4-BE49-F238E27FC236}">
              <a16:creationId xmlns:a16="http://schemas.microsoft.com/office/drawing/2014/main" id="{B378813C-BDBB-FC41-93C4-6A8B96DDC6C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603250</xdr:colOff>
      <xdr:row>170</xdr:row>
      <xdr:rowOff>107950</xdr:rowOff>
    </xdr:from>
    <xdr:to>
      <xdr:col>14</xdr:col>
      <xdr:colOff>222250</xdr:colOff>
      <xdr:row>184</xdr:row>
      <xdr:rowOff>6350</xdr:rowOff>
    </xdr:to>
    <xdr:graphicFrame macro="">
      <xdr:nvGraphicFramePr>
        <xdr:cNvPr id="3" name="Chart 2">
          <a:extLst>
            <a:ext uri="{FF2B5EF4-FFF2-40B4-BE49-F238E27FC236}">
              <a16:creationId xmlns:a16="http://schemas.microsoft.com/office/drawing/2014/main" id="{D345D04B-21BC-C14A-8DC1-1A3EB86011B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7</xdr:col>
      <xdr:colOff>273050</xdr:colOff>
      <xdr:row>167</xdr:row>
      <xdr:rowOff>146050</xdr:rowOff>
    </xdr:from>
    <xdr:to>
      <xdr:col>12</xdr:col>
      <xdr:colOff>717550</xdr:colOff>
      <xdr:row>181</xdr:row>
      <xdr:rowOff>44450</xdr:rowOff>
    </xdr:to>
    <xdr:graphicFrame macro="">
      <xdr:nvGraphicFramePr>
        <xdr:cNvPr id="2" name="Chart 1">
          <a:extLst>
            <a:ext uri="{FF2B5EF4-FFF2-40B4-BE49-F238E27FC236}">
              <a16:creationId xmlns:a16="http://schemas.microsoft.com/office/drawing/2014/main" id="{5F2A219C-CA16-0E4F-A683-980DF11E2BB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8</xdr:col>
      <xdr:colOff>514350</xdr:colOff>
      <xdr:row>171</xdr:row>
      <xdr:rowOff>133350</xdr:rowOff>
    </xdr:from>
    <xdr:to>
      <xdr:col>14</xdr:col>
      <xdr:colOff>133350</xdr:colOff>
      <xdr:row>185</xdr:row>
      <xdr:rowOff>31750</xdr:rowOff>
    </xdr:to>
    <xdr:graphicFrame macro="">
      <xdr:nvGraphicFramePr>
        <xdr:cNvPr id="2" name="Chart 1">
          <a:extLst>
            <a:ext uri="{FF2B5EF4-FFF2-40B4-BE49-F238E27FC236}">
              <a16:creationId xmlns:a16="http://schemas.microsoft.com/office/drawing/2014/main" id="{A58BEF94-55D4-604B-AA44-5AC99B9D488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8</xdr:col>
      <xdr:colOff>514350</xdr:colOff>
      <xdr:row>170</xdr:row>
      <xdr:rowOff>107950</xdr:rowOff>
    </xdr:from>
    <xdr:to>
      <xdr:col>12</xdr:col>
      <xdr:colOff>730250</xdr:colOff>
      <xdr:row>184</xdr:row>
      <xdr:rowOff>6350</xdr:rowOff>
    </xdr:to>
    <xdr:graphicFrame macro="">
      <xdr:nvGraphicFramePr>
        <xdr:cNvPr id="2" name="Chart 1">
          <a:extLst>
            <a:ext uri="{FF2B5EF4-FFF2-40B4-BE49-F238E27FC236}">
              <a16:creationId xmlns:a16="http://schemas.microsoft.com/office/drawing/2014/main" id="{763BEF7F-1EB3-0240-81C6-776C9D2736C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8EFAF-F7FD-504F-B0EF-F478EBF51BAA}">
  <dimension ref="A1:B5"/>
  <sheetViews>
    <sheetView tabSelected="1" workbookViewId="0">
      <selection activeCell="B2" sqref="B2"/>
    </sheetView>
  </sheetViews>
  <sheetFormatPr baseColWidth="10" defaultRowHeight="16" x14ac:dyDescent="0.2"/>
  <cols>
    <col min="1" max="1" width="39.5" customWidth="1"/>
  </cols>
  <sheetData>
    <row r="1" spans="1:2" x14ac:dyDescent="0.2">
      <c r="A1" s="101" t="s">
        <v>77</v>
      </c>
      <c r="B1" s="101" t="s">
        <v>78</v>
      </c>
    </row>
    <row r="2" spans="1:2" x14ac:dyDescent="0.2">
      <c r="A2" t="s">
        <v>79</v>
      </c>
      <c r="B2" t="s">
        <v>86</v>
      </c>
    </row>
    <row r="3" spans="1:2" x14ac:dyDescent="0.2">
      <c r="A3" t="s">
        <v>80</v>
      </c>
      <c r="B3" t="s">
        <v>83</v>
      </c>
    </row>
    <row r="4" spans="1:2" x14ac:dyDescent="0.2">
      <c r="A4" t="s">
        <v>81</v>
      </c>
      <c r="B4" t="s">
        <v>84</v>
      </c>
    </row>
    <row r="5" spans="1:2" x14ac:dyDescent="0.2">
      <c r="A5" t="s">
        <v>82</v>
      </c>
      <c r="B5" t="s">
        <v>85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3EB44-D01C-3048-A90B-F266090FDDB4}">
  <dimension ref="A1:O190"/>
  <sheetViews>
    <sheetView topLeftCell="A163" workbookViewId="0">
      <selection activeCell="I129" sqref="I129:J129"/>
    </sheetView>
  </sheetViews>
  <sheetFormatPr baseColWidth="10" defaultRowHeight="16" x14ac:dyDescent="0.2"/>
  <cols>
    <col min="3" max="3" width="21.6640625"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5</v>
      </c>
    </row>
    <row r="4" spans="1:12" ht="17" thickBot="1" x14ac:dyDescent="0.25">
      <c r="A4" s="3" t="s">
        <v>7</v>
      </c>
      <c r="D4" s="7">
        <v>0</v>
      </c>
      <c r="E4" s="3">
        <v>48</v>
      </c>
    </row>
    <row r="5" spans="1:12" ht="18" thickBot="1" x14ac:dyDescent="0.25">
      <c r="A5" s="3" t="s">
        <v>8</v>
      </c>
      <c r="B5" s="8"/>
      <c r="C5" s="9" t="s">
        <v>9</v>
      </c>
      <c r="D5" s="7" t="s">
        <v>4</v>
      </c>
      <c r="E5" s="3">
        <v>0.04</v>
      </c>
    </row>
    <row r="6" spans="1:12" ht="17" thickBot="1" x14ac:dyDescent="0.25">
      <c r="A6" s="7" t="s">
        <v>10</v>
      </c>
      <c r="B6" s="10" t="s">
        <v>11</v>
      </c>
      <c r="C6" s="11" t="s">
        <v>12</v>
      </c>
      <c r="D6" s="3">
        <v>1</v>
      </c>
      <c r="E6" s="3">
        <v>7</v>
      </c>
      <c r="F6" s="63" t="s">
        <v>31</v>
      </c>
      <c r="G6" s="63" t="s">
        <v>32</v>
      </c>
      <c r="H6" s="63" t="s">
        <v>33</v>
      </c>
      <c r="I6" t="s">
        <v>34</v>
      </c>
      <c r="J6" t="s">
        <v>35</v>
      </c>
      <c r="K6" t="s">
        <v>36</v>
      </c>
      <c r="L6" t="s">
        <v>37</v>
      </c>
    </row>
    <row r="7" spans="1:12" x14ac:dyDescent="0.2">
      <c r="A7" s="12">
        <v>1</v>
      </c>
      <c r="B7" s="13" t="s">
        <v>16</v>
      </c>
      <c r="C7" s="14" t="s">
        <v>17</v>
      </c>
      <c r="D7" s="12">
        <v>0.23776067804170853</v>
      </c>
      <c r="E7" s="12">
        <v>5.1400668208686714E-4</v>
      </c>
      <c r="F7">
        <f>LN(D7/(D8+D9+D10))</f>
        <v>-1.1649959638723146</v>
      </c>
      <c r="G7">
        <f>LN(E7/(E8+E9+E10))</f>
        <v>-7.5793382816262413</v>
      </c>
      <c r="H7">
        <f>G7-F7</f>
        <v>-6.4143423177539267</v>
      </c>
      <c r="I7">
        <v>35237.015999999996</v>
      </c>
      <c r="J7">
        <v>1858361916</v>
      </c>
      <c r="K7">
        <f>LN(J7/I7)/LN(2)</f>
        <v>15.686580211678656</v>
      </c>
      <c r="L7">
        <f>H7/K7</f>
        <v>-0.40890635378758017</v>
      </c>
    </row>
    <row r="8" spans="1:12" x14ac:dyDescent="0.2">
      <c r="A8" s="15">
        <v>1</v>
      </c>
      <c r="B8" s="16" t="s">
        <v>16</v>
      </c>
      <c r="C8" s="17" t="s">
        <v>15</v>
      </c>
      <c r="D8" s="15">
        <v>0.27489684398349507</v>
      </c>
      <c r="E8" s="15">
        <v>0.9994859933179131</v>
      </c>
      <c r="F8">
        <f>LN(D8/(D7+D9+D10))</f>
        <v>-0.96991801438706005</v>
      </c>
      <c r="G8">
        <f>LN(E8/(E7+E9+E10))</f>
        <v>4.9456790150272587</v>
      </c>
      <c r="H8">
        <f t="shared" ref="H8:H38" si="0">G8-F8</f>
        <v>5.915597029414319</v>
      </c>
      <c r="I8">
        <v>30075.324000000001</v>
      </c>
      <c r="J8">
        <v>1792068164</v>
      </c>
      <c r="K8">
        <f>LN(J7/I7)/LN(2)</f>
        <v>15.686580211678656</v>
      </c>
      <c r="L8">
        <f t="shared" ref="L8:L38" si="1">H8/K8</f>
        <v>0.37711196128077412</v>
      </c>
    </row>
    <row r="9" spans="1:12" x14ac:dyDescent="0.2">
      <c r="A9" s="15">
        <v>1</v>
      </c>
      <c r="B9" s="16" t="s">
        <v>16</v>
      </c>
      <c r="C9" s="17" t="s">
        <v>14</v>
      </c>
      <c r="D9" s="15">
        <v>0.242444518791123</v>
      </c>
      <c r="E9" s="15">
        <v>4.1120534566949371E-3</v>
      </c>
      <c r="F9">
        <f>LN(D9/(D7+D8+D10))</f>
        <v>-1.1393238815101474</v>
      </c>
      <c r="G9">
        <f>LN(E9/(E7+E8+E10))</f>
        <v>-5.4963140354402906</v>
      </c>
      <c r="H9">
        <f t="shared" si="0"/>
        <v>-4.356990153930143</v>
      </c>
      <c r="I9">
        <v>29445.234</v>
      </c>
      <c r="J9">
        <v>1704464452</v>
      </c>
      <c r="K9">
        <f>LN(J7/I7)/LN(2)</f>
        <v>15.686580211678656</v>
      </c>
      <c r="L9">
        <f t="shared" si="1"/>
        <v>-0.27775270933089447</v>
      </c>
    </row>
    <row r="10" spans="1:12" x14ac:dyDescent="0.2">
      <c r="A10" s="15">
        <v>1</v>
      </c>
      <c r="B10" s="16" t="s">
        <v>16</v>
      </c>
      <c r="C10" s="17" t="s">
        <v>13</v>
      </c>
      <c r="D10" s="15">
        <v>0.24489795918367346</v>
      </c>
      <c r="E10" s="15">
        <v>2.4843656300865243E-3</v>
      </c>
      <c r="F10">
        <f>LN(D10/(D7+D8+D9))</f>
        <v>-1.1260112628562244</v>
      </c>
      <c r="G10">
        <f>LN(E10/(E7+E8+E9))</f>
        <v>-6.001841553736706</v>
      </c>
      <c r="H10">
        <f t="shared" si="0"/>
        <v>-4.8758302908804811</v>
      </c>
      <c r="I10">
        <v>29931.341999999997</v>
      </c>
      <c r="J10">
        <v>1834480080</v>
      </c>
      <c r="K10">
        <f>LN(J7/I7)/LN(2)</f>
        <v>15.686580211678656</v>
      </c>
      <c r="L10">
        <f t="shared" si="1"/>
        <v>-0.3108281234714515</v>
      </c>
    </row>
    <row r="11" spans="1:12" x14ac:dyDescent="0.2">
      <c r="A11" s="24">
        <v>2</v>
      </c>
      <c r="B11" s="25" t="s">
        <v>22</v>
      </c>
      <c r="C11" s="26" t="s">
        <v>17</v>
      </c>
      <c r="D11" s="24">
        <v>0.25642111205193341</v>
      </c>
      <c r="E11" s="24">
        <v>3.2729398012857976E-3</v>
      </c>
      <c r="F11">
        <f>LN(D11/(D12+D13+D14))</f>
        <v>-1.0646538018131142</v>
      </c>
      <c r="G11">
        <f>LN(E11/(E12+E13+E14))</f>
        <v>-5.7242851369827186</v>
      </c>
      <c r="H11">
        <f t="shared" si="0"/>
        <v>-4.6596313351696041</v>
      </c>
      <c r="I11">
        <v>30707.291999999998</v>
      </c>
      <c r="J11">
        <v>1738497264</v>
      </c>
      <c r="K11">
        <f>LN(J8/I8)/LN(2)</f>
        <v>15.862685708376878</v>
      </c>
      <c r="L11">
        <f t="shared" si="1"/>
        <v>-0.29374794538789312</v>
      </c>
    </row>
    <row r="12" spans="1:12" x14ac:dyDescent="0.2">
      <c r="A12" s="12">
        <v>2</v>
      </c>
      <c r="B12" s="13" t="s">
        <v>22</v>
      </c>
      <c r="C12" s="14" t="s">
        <v>14</v>
      </c>
      <c r="D12" s="12">
        <v>0.20688681907987572</v>
      </c>
      <c r="E12" s="12">
        <v>3.5067212156633545E-4</v>
      </c>
      <c r="F12">
        <f>LN(D12/(D11+D13+D14))</f>
        <v>-1.3437940604411405</v>
      </c>
      <c r="G12">
        <f>LN(E12/(E11+E13+E14))</f>
        <v>-7.9607889077427867</v>
      </c>
      <c r="H12">
        <f t="shared" si="0"/>
        <v>-6.6169948473016458</v>
      </c>
      <c r="I12">
        <v>28652.207999999999</v>
      </c>
      <c r="J12">
        <v>1769697072</v>
      </c>
      <c r="K12">
        <f>LN(J8/I8)/LN(2)</f>
        <v>15.862685708376878</v>
      </c>
      <c r="L12">
        <f t="shared" si="1"/>
        <v>-0.4171421516475799</v>
      </c>
    </row>
    <row r="13" spans="1:12" x14ac:dyDescent="0.2">
      <c r="A13" s="15">
        <v>2</v>
      </c>
      <c r="B13" s="16" t="s">
        <v>22</v>
      </c>
      <c r="C13" s="17" t="s">
        <v>18</v>
      </c>
      <c r="D13" s="15">
        <v>0.2888794806661022</v>
      </c>
      <c r="E13" s="15">
        <v>0.99964932787843364</v>
      </c>
      <c r="F13">
        <f>LN(D13/(D11+D12+D14))</f>
        <v>-0.90083234301930837</v>
      </c>
      <c r="G13">
        <f>LN(E13/(E11+E12+E14))</f>
        <v>5.1418974472767349</v>
      </c>
      <c r="H13">
        <f t="shared" si="0"/>
        <v>6.0427297902960433</v>
      </c>
      <c r="I13">
        <v>25140.725999999999</v>
      </c>
      <c r="J13">
        <v>1874918164</v>
      </c>
      <c r="K13">
        <f>LN(J8/I8)/LN(2)</f>
        <v>15.862685708376878</v>
      </c>
      <c r="L13">
        <f t="shared" si="1"/>
        <v>0.38093989261257039</v>
      </c>
    </row>
    <row r="14" spans="1:12" x14ac:dyDescent="0.2">
      <c r="A14" s="15">
        <v>2</v>
      </c>
      <c r="B14" s="16" t="s">
        <v>22</v>
      </c>
      <c r="C14" s="17" t="s">
        <v>20</v>
      </c>
      <c r="D14" s="15">
        <v>0.24781258820208862</v>
      </c>
      <c r="E14" s="15">
        <v>2.2209234365867915E-3</v>
      </c>
      <c r="F14">
        <f>LN(D14/(D11+D12+D13))</f>
        <v>-1.1103127429648281</v>
      </c>
      <c r="G14">
        <f>LN(E14/(E11+E12+E13))</f>
        <v>-6.1130998025517798</v>
      </c>
      <c r="H14">
        <f t="shared" si="0"/>
        <v>-5.0027870595869519</v>
      </c>
      <c r="I14">
        <v>29761.716</v>
      </c>
      <c r="J14">
        <v>1802166600</v>
      </c>
      <c r="K14">
        <f>LN(J8/I8)/LN(2)</f>
        <v>15.862685708376878</v>
      </c>
      <c r="L14">
        <f t="shared" si="1"/>
        <v>-0.31538083471861544</v>
      </c>
    </row>
    <row r="15" spans="1:12" x14ac:dyDescent="0.2">
      <c r="A15" s="24">
        <v>3</v>
      </c>
      <c r="B15" s="25" t="s">
        <v>23</v>
      </c>
      <c r="C15" s="26" t="s">
        <v>17</v>
      </c>
      <c r="D15" s="24">
        <v>0.26937269372693728</v>
      </c>
      <c r="E15" s="24">
        <v>4.2624166048925126E-3</v>
      </c>
      <c r="F15">
        <f>LN(D15/(D16+D17+D18))</f>
        <v>-0.99780758954614412</v>
      </c>
      <c r="G15">
        <f>LN(E15/(E16+E17+E18))</f>
        <v>-5.4627258141294615</v>
      </c>
      <c r="H15">
        <f t="shared" si="0"/>
        <v>-4.4649182245833172</v>
      </c>
      <c r="K15">
        <f>LN(J9/I9)/LN(2)</f>
        <v>15.820924847037727</v>
      </c>
      <c r="L15">
        <f t="shared" si="1"/>
        <v>-0.28221600619127635</v>
      </c>
    </row>
    <row r="16" spans="1:12" x14ac:dyDescent="0.2">
      <c r="A16" s="12">
        <v>3</v>
      </c>
      <c r="B16" s="13" t="s">
        <v>23</v>
      </c>
      <c r="C16" s="14" t="s">
        <v>13</v>
      </c>
      <c r="D16" s="12">
        <v>0.21291512915129163</v>
      </c>
      <c r="E16" s="12">
        <v>5.559673832468495E-4</v>
      </c>
      <c r="F16">
        <f>LN(D16/(D15+D17+D18))</f>
        <v>-1.3074424519632504</v>
      </c>
      <c r="G16">
        <f>LN(E16/(E15+E17+E18))</f>
        <v>-7.5032896306750816</v>
      </c>
      <c r="H16">
        <f t="shared" si="0"/>
        <v>-6.1958471787118317</v>
      </c>
      <c r="K16">
        <f>LN(J9/I9)/LN(2)</f>
        <v>15.820924847037727</v>
      </c>
      <c r="L16">
        <f t="shared" si="1"/>
        <v>-0.39162357691572802</v>
      </c>
    </row>
    <row r="17" spans="1:12" x14ac:dyDescent="0.2">
      <c r="A17" s="15">
        <v>3</v>
      </c>
      <c r="B17" s="16" t="s">
        <v>23</v>
      </c>
      <c r="C17" s="17" t="s">
        <v>19</v>
      </c>
      <c r="D17" s="15">
        <v>0.28450184501845016</v>
      </c>
      <c r="E17" s="15">
        <v>0.99944403261675319</v>
      </c>
      <c r="F17">
        <f>LN(D17/(D15+D16+D18))</f>
        <v>-0.92223928167932268</v>
      </c>
      <c r="G17">
        <f>LN(E17/(E15+E16+E18))</f>
        <v>4.6416133767557994</v>
      </c>
      <c r="H17">
        <f t="shared" si="0"/>
        <v>5.5638526584351222</v>
      </c>
      <c r="K17">
        <f>LN(J9/I9)/LN(2)</f>
        <v>15.820924847037727</v>
      </c>
      <c r="L17">
        <f t="shared" si="1"/>
        <v>0.35167682750714063</v>
      </c>
    </row>
    <row r="18" spans="1:12" x14ac:dyDescent="0.2">
      <c r="A18" s="15">
        <v>3</v>
      </c>
      <c r="B18" s="16" t="s">
        <v>23</v>
      </c>
      <c r="C18" s="17" t="s">
        <v>20</v>
      </c>
      <c r="D18" s="15">
        <v>0.23321033210332104</v>
      </c>
      <c r="E18" s="15">
        <v>4.8183839881393627E-3</v>
      </c>
      <c r="F18">
        <f>LN(D18/(D15+D16+D17))</f>
        <v>-1.1902717775123153</v>
      </c>
      <c r="G18">
        <f>LN(E18/(E15+E16+E17))</f>
        <v>-5.3395700375446324</v>
      </c>
      <c r="H18">
        <f t="shared" si="0"/>
        <v>-4.1492982600323174</v>
      </c>
      <c r="K18">
        <f>LN(J9/I9)/LN(2)</f>
        <v>15.820924847037727</v>
      </c>
      <c r="L18">
        <f t="shared" si="1"/>
        <v>-0.2622664793714144</v>
      </c>
    </row>
    <row r="19" spans="1:12" x14ac:dyDescent="0.2">
      <c r="A19" s="24">
        <v>4</v>
      </c>
      <c r="B19" s="25" t="s">
        <v>24</v>
      </c>
      <c r="C19" s="26" t="s">
        <v>17</v>
      </c>
      <c r="D19" s="24">
        <v>0.26003276003276005</v>
      </c>
      <c r="E19" s="24">
        <v>1.0720028586742897E-3</v>
      </c>
      <c r="F19">
        <f>LN(D19/(D20+D21+D22))</f>
        <v>-1.0457982916995368</v>
      </c>
      <c r="G19">
        <f>LN(E19/(E20+E21+E22))</f>
        <v>-6.8371539717985907</v>
      </c>
      <c r="H19">
        <f t="shared" si="0"/>
        <v>-5.7913556800990538</v>
      </c>
      <c r="K19">
        <f>LN(J10/I10)/LN(2)</f>
        <v>15.903354748488342</v>
      </c>
      <c r="L19">
        <f t="shared" si="1"/>
        <v>-0.36415937213810429</v>
      </c>
    </row>
    <row r="20" spans="1:12" x14ac:dyDescent="0.2">
      <c r="A20" s="12">
        <v>4</v>
      </c>
      <c r="B20" s="13" t="s">
        <v>24</v>
      </c>
      <c r="C20" s="14" t="s">
        <v>15</v>
      </c>
      <c r="D20" s="12">
        <v>0.2399672399672399</v>
      </c>
      <c r="E20" s="12">
        <v>0.28283008754690009</v>
      </c>
      <c r="F20">
        <f>LN(D20/(D19+D21+D22))</f>
        <v>-1.1528591237691337</v>
      </c>
      <c r="G20">
        <f>LN(E20/(E19+E21+E22))</f>
        <v>-0.93046646947527156</v>
      </c>
      <c r="H20">
        <f t="shared" si="0"/>
        <v>0.22239265429386212</v>
      </c>
      <c r="K20">
        <f>LN(J10/I10)/LN(2)</f>
        <v>15.903354748488342</v>
      </c>
      <c r="L20">
        <f t="shared" si="1"/>
        <v>1.3984008896927937E-2</v>
      </c>
    </row>
    <row r="21" spans="1:12" x14ac:dyDescent="0.2">
      <c r="A21" s="15">
        <v>4</v>
      </c>
      <c r="B21" s="16" t="s">
        <v>24</v>
      </c>
      <c r="C21" s="17" t="s">
        <v>18</v>
      </c>
      <c r="D21" s="15">
        <v>0.25634725634725636</v>
      </c>
      <c r="E21" s="15">
        <v>0.45292120778988743</v>
      </c>
      <c r="F21">
        <f>LN(D21/(D19+D20+D22))</f>
        <v>-1.0650411880611399</v>
      </c>
      <c r="G21">
        <f>LN(E21/(E19+E20+E22))</f>
        <v>-0.18887466019234558</v>
      </c>
      <c r="H21">
        <f t="shared" si="0"/>
        <v>0.87616652786879434</v>
      </c>
      <c r="K21">
        <f>LN(J10/I10)/LN(2)</f>
        <v>15.903354748488342</v>
      </c>
      <c r="L21">
        <f t="shared" si="1"/>
        <v>5.509318893562859E-2</v>
      </c>
    </row>
    <row r="22" spans="1:12" x14ac:dyDescent="0.2">
      <c r="A22" s="15">
        <v>4</v>
      </c>
      <c r="B22" s="16" t="s">
        <v>24</v>
      </c>
      <c r="C22" s="17" t="s">
        <v>19</v>
      </c>
      <c r="D22" s="15">
        <v>0.24365274365274364</v>
      </c>
      <c r="E22" s="15">
        <v>0.26317670180453817</v>
      </c>
      <c r="F22">
        <f>LN(D22/(D19+D20+D21))</f>
        <v>-1.1327565746536101</v>
      </c>
      <c r="G22">
        <f>LN(E22/(E19+E20+E21))</f>
        <v>-1.0295224286742202</v>
      </c>
      <c r="H22">
        <f t="shared" si="0"/>
        <v>0.10323414597938996</v>
      </c>
      <c r="K22">
        <f>LN(J10/I10)/LN(2)</f>
        <v>15.903354748488342</v>
      </c>
      <c r="L22">
        <f t="shared" si="1"/>
        <v>6.4913439718876078E-3</v>
      </c>
    </row>
    <row r="23" spans="1:12" x14ac:dyDescent="0.2">
      <c r="A23" s="15">
        <v>5</v>
      </c>
      <c r="B23" s="16" t="s">
        <v>25</v>
      </c>
      <c r="C23" s="17" t="s">
        <v>14</v>
      </c>
      <c r="D23" s="15">
        <v>0.24978267168936541</v>
      </c>
      <c r="E23" s="15">
        <v>3.2017075773745998E-3</v>
      </c>
      <c r="F23">
        <f>LN(D23/(D24+D25+D26))</f>
        <v>-1.0997717090878445</v>
      </c>
      <c r="G23">
        <f>LN(E23/(E24+E25+E26))</f>
        <v>-5.7481673453577162</v>
      </c>
      <c r="H23">
        <f t="shared" si="0"/>
        <v>-4.6483956362698713</v>
      </c>
      <c r="K23">
        <f>LN(J11/I11)/LN(2)</f>
        <v>15.788899980807461</v>
      </c>
      <c r="L23">
        <f t="shared" si="1"/>
        <v>-0.29440908751846734</v>
      </c>
    </row>
    <row r="24" spans="1:12" x14ac:dyDescent="0.2">
      <c r="A24" s="15">
        <v>5</v>
      </c>
      <c r="B24" s="16" t="s">
        <v>25</v>
      </c>
      <c r="C24" s="17" t="s">
        <v>13</v>
      </c>
      <c r="D24" s="15">
        <v>0.2594417077175698</v>
      </c>
      <c r="E24" s="15">
        <v>4.1868483704129381E-3</v>
      </c>
      <c r="F24">
        <f>LN(D24/(D23+D25+D26))</f>
        <v>-1.0488723064757113</v>
      </c>
      <c r="G24">
        <f>LN(E24/(E23+E25+E26))</f>
        <v>-5.4789217635921963</v>
      </c>
      <c r="H24">
        <f t="shared" si="0"/>
        <v>-4.4300494571164855</v>
      </c>
      <c r="K24">
        <f>LN(J11/I11)/LN(2)</f>
        <v>15.788899980807461</v>
      </c>
      <c r="L24">
        <f t="shared" si="1"/>
        <v>-0.28057999369820114</v>
      </c>
    </row>
    <row r="25" spans="1:12" x14ac:dyDescent="0.2">
      <c r="A25" s="12">
        <v>5</v>
      </c>
      <c r="B25" s="13" t="s">
        <v>25</v>
      </c>
      <c r="C25" s="14" t="s">
        <v>20</v>
      </c>
      <c r="D25" s="12">
        <v>0.21761808171544472</v>
      </c>
      <c r="E25" s="12">
        <v>6.5676052869222557E-4</v>
      </c>
      <c r="F25">
        <f>LN(D25/(D23+D24+D26))</f>
        <v>-1.2796014002282861</v>
      </c>
      <c r="G25">
        <f>LN(E25/(E23+E24+E26))</f>
        <v>-7.3348187866427974</v>
      </c>
      <c r="H25">
        <f t="shared" si="0"/>
        <v>-6.0552173864145118</v>
      </c>
      <c r="K25">
        <f>LN(J11/I11)/LN(2)</f>
        <v>15.788899980807461</v>
      </c>
      <c r="L25">
        <f t="shared" si="1"/>
        <v>-0.38351103584005614</v>
      </c>
    </row>
    <row r="26" spans="1:12" x14ac:dyDescent="0.2">
      <c r="A26" s="36">
        <v>5</v>
      </c>
      <c r="B26" s="37" t="s">
        <v>25</v>
      </c>
      <c r="C26" s="38" t="s">
        <v>21</v>
      </c>
      <c r="D26" s="36">
        <v>0.27315753887762001</v>
      </c>
      <c r="E26" s="36">
        <v>0.99926114440522129</v>
      </c>
      <c r="F26">
        <f>LN(D26/(D23+D24+D25))</f>
        <v>-0.97866106260061314</v>
      </c>
      <c r="G26">
        <f>LN(E26/(E23+E24+E25))</f>
        <v>4.8219260323462896</v>
      </c>
      <c r="H26">
        <f t="shared" si="0"/>
        <v>5.8005870949469029</v>
      </c>
      <c r="K26">
        <f>LN(J11/I11)/LN(2)</f>
        <v>15.788899980807461</v>
      </c>
      <c r="L26">
        <f t="shared" si="1"/>
        <v>0.36738386474028795</v>
      </c>
    </row>
    <row r="27" spans="1:12" x14ac:dyDescent="0.2">
      <c r="A27" s="15">
        <v>6</v>
      </c>
      <c r="B27" s="16" t="s">
        <v>26</v>
      </c>
      <c r="C27" s="17" t="s">
        <v>15</v>
      </c>
      <c r="D27" s="15">
        <v>0.26110856619331196</v>
      </c>
      <c r="E27" s="15">
        <v>0.30756880733944952</v>
      </c>
      <c r="F27">
        <f>LN(D27/(D28+D29+D30))</f>
        <v>-1.0402147172966132</v>
      </c>
      <c r="G27">
        <f>LN(E27/(E28+E29+E30))</f>
        <v>-0.81151004642516034</v>
      </c>
      <c r="H27">
        <f t="shared" si="0"/>
        <v>0.22870467087145285</v>
      </c>
      <c r="K27">
        <f>LN(J12/I12)/LN(2)</f>
        <v>15.914496582060623</v>
      </c>
      <c r="L27">
        <f t="shared" si="1"/>
        <v>1.4370839171202987E-2</v>
      </c>
    </row>
    <row r="28" spans="1:12" x14ac:dyDescent="0.2">
      <c r="A28" s="15">
        <v>6</v>
      </c>
      <c r="B28" s="16" t="s">
        <v>26</v>
      </c>
      <c r="C28" s="17" t="s">
        <v>14</v>
      </c>
      <c r="D28" s="15">
        <v>0.24339593831119255</v>
      </c>
      <c r="E28" s="15">
        <v>3.4403669724770644E-4</v>
      </c>
      <c r="F28">
        <f>LN(D28/(D27+D29+D30))</f>
        <v>-1.1341505874139279</v>
      </c>
      <c r="G28">
        <f>LN(E28/(E27+E29+E30))</f>
        <v>-7.9744181323434669</v>
      </c>
      <c r="H28">
        <f t="shared" si="0"/>
        <v>-6.8402675449295387</v>
      </c>
      <c r="K28">
        <f>LN(J12/I12)/LN(2)</f>
        <v>15.914496582060623</v>
      </c>
      <c r="L28">
        <f t="shared" si="1"/>
        <v>-0.42981362996050576</v>
      </c>
    </row>
    <row r="29" spans="1:12" x14ac:dyDescent="0.2">
      <c r="A29" s="12">
        <v>6</v>
      </c>
      <c r="B29" s="13" t="s">
        <v>26</v>
      </c>
      <c r="C29" s="14" t="s">
        <v>18</v>
      </c>
      <c r="D29" s="12">
        <v>0.24644983967017864</v>
      </c>
      <c r="E29" s="12">
        <v>0.39610091743119269</v>
      </c>
      <c r="F29">
        <f>LN(D29/(D27+D28+D30))</f>
        <v>-1.1176371030376879</v>
      </c>
      <c r="G29">
        <f>LN(E29/(E27+E28+E30))</f>
        <v>-0.4217380813496307</v>
      </c>
      <c r="H29">
        <f t="shared" si="0"/>
        <v>0.69589902168805717</v>
      </c>
      <c r="K29">
        <f>LN(J12/I12)/LN(2)</f>
        <v>15.914496582060623</v>
      </c>
      <c r="L29">
        <f t="shared" si="1"/>
        <v>4.3727366310317275E-2</v>
      </c>
    </row>
    <row r="30" spans="1:12" x14ac:dyDescent="0.2">
      <c r="A30" s="36">
        <v>6</v>
      </c>
      <c r="B30" s="37" t="s">
        <v>26</v>
      </c>
      <c r="C30" s="38" t="s">
        <v>21</v>
      </c>
      <c r="D30" s="36">
        <v>0.24904565582531685</v>
      </c>
      <c r="E30" s="36">
        <v>0.29598623853211009</v>
      </c>
      <c r="F30">
        <f>LN(D30/(D27+D28+D29))</f>
        <v>-1.1037086201551238</v>
      </c>
      <c r="G30">
        <f>LN(E30/(E27+E28+E29))</f>
        <v>-0.86648494170888246</v>
      </c>
      <c r="H30">
        <f t="shared" si="0"/>
        <v>0.23722367844624137</v>
      </c>
      <c r="K30">
        <f>LN(J12/I12)/LN(2)</f>
        <v>15.914496582060623</v>
      </c>
      <c r="L30">
        <f t="shared" si="1"/>
        <v>1.4906137760816649E-2</v>
      </c>
    </row>
    <row r="31" spans="1:12" x14ac:dyDescent="0.2">
      <c r="A31" s="15">
        <v>7</v>
      </c>
      <c r="B31" s="16" t="s">
        <v>27</v>
      </c>
      <c r="C31" s="17" t="s">
        <v>15</v>
      </c>
      <c r="D31" s="15">
        <v>0.26397613065326631</v>
      </c>
      <c r="E31" s="15">
        <v>0.32027027027027027</v>
      </c>
      <c r="F31">
        <f>LN(D31/(D32+D33+D34))</f>
        <v>-1.0254038645140906</v>
      </c>
      <c r="G31">
        <f>LN(E31/(E32+E33+E34))</f>
        <v>-0.75253002896460808</v>
      </c>
      <c r="H31">
        <f t="shared" si="0"/>
        <v>0.27287383554948252</v>
      </c>
      <c r="K31">
        <f>LN(J13/I13)/LN(2)</f>
        <v>16.186441789285208</v>
      </c>
      <c r="L31">
        <f t="shared" si="1"/>
        <v>1.685817297598502E-2</v>
      </c>
    </row>
    <row r="32" spans="1:12" x14ac:dyDescent="0.2">
      <c r="A32" s="15">
        <v>7</v>
      </c>
      <c r="B32" s="16" t="s">
        <v>27</v>
      </c>
      <c r="C32" s="17" t="s">
        <v>13</v>
      </c>
      <c r="D32" s="15">
        <v>0.25094221105527637</v>
      </c>
      <c r="E32" s="15">
        <v>3.6855036855036854E-4</v>
      </c>
      <c r="F32">
        <f>LN(D32/(D31+D33+D34))</f>
        <v>-1.093593457556167</v>
      </c>
      <c r="G32">
        <f>LN(E32/(E31+E33+E34))</f>
        <v>-7.9055645520285474</v>
      </c>
      <c r="H32">
        <f t="shared" si="0"/>
        <v>-6.8119710944723799</v>
      </c>
      <c r="K32">
        <f>LN(J13/I13)/LN(2)</f>
        <v>16.186441789285208</v>
      </c>
      <c r="L32">
        <f t="shared" si="1"/>
        <v>-0.42084425861782904</v>
      </c>
    </row>
    <row r="33" spans="1:12" x14ac:dyDescent="0.2">
      <c r="A33" s="12">
        <v>7</v>
      </c>
      <c r="B33" s="13" t="s">
        <v>27</v>
      </c>
      <c r="C33" s="14" t="s">
        <v>19</v>
      </c>
      <c r="D33" s="12">
        <v>0.22974246231155782</v>
      </c>
      <c r="E33" s="12">
        <v>0.31019656019656017</v>
      </c>
      <c r="F33">
        <f>LN(D33/(D31+D32+D34))</f>
        <v>-1.2097659709793389</v>
      </c>
      <c r="G33">
        <f>LN(E33/(E31+E32+E34))</f>
        <v>-0.79920052546308351</v>
      </c>
      <c r="H33">
        <f t="shared" si="0"/>
        <v>0.4105654455162554</v>
      </c>
      <c r="K33">
        <f>LN(J13/I13)/LN(2)</f>
        <v>16.186441789285208</v>
      </c>
      <c r="L33">
        <f t="shared" si="1"/>
        <v>2.5364774473660645E-2</v>
      </c>
    </row>
    <row r="34" spans="1:12" x14ac:dyDescent="0.2">
      <c r="A34" s="36">
        <v>7</v>
      </c>
      <c r="B34" s="37" t="s">
        <v>27</v>
      </c>
      <c r="C34" s="38" t="s">
        <v>21</v>
      </c>
      <c r="D34" s="36">
        <v>0.25533919597989951</v>
      </c>
      <c r="E34" s="36">
        <v>0.36916461916461918</v>
      </c>
      <c r="F34">
        <f>LN(D34/(D31+D32+D33))</f>
        <v>-1.0703359765175948</v>
      </c>
      <c r="G34">
        <f>LN(E34/(E31+E32+E33))</f>
        <v>-0.53580227539335057</v>
      </c>
      <c r="H34">
        <f t="shared" si="0"/>
        <v>0.53453370112424425</v>
      </c>
      <c r="K34">
        <f>LN(J13/I13)/LN(2)</f>
        <v>16.186441789285208</v>
      </c>
      <c r="L34">
        <f t="shared" si="1"/>
        <v>3.3023545760259967E-2</v>
      </c>
    </row>
    <row r="35" spans="1:12" x14ac:dyDescent="0.2">
      <c r="A35" s="15">
        <v>8</v>
      </c>
      <c r="B35" s="16" t="s">
        <v>28</v>
      </c>
      <c r="C35" s="17" t="s">
        <v>18</v>
      </c>
      <c r="D35" s="15">
        <v>0.27719940510239105</v>
      </c>
      <c r="E35" s="15">
        <v>0.40489105451870921</v>
      </c>
      <c r="F35">
        <f>LN(D35/(D36+D37+D38))</f>
        <v>-0.95839626054550464</v>
      </c>
      <c r="G35">
        <f>LN(E35/(E36+E37+E38))</f>
        <v>-0.3851264607029396</v>
      </c>
      <c r="H35">
        <f t="shared" si="0"/>
        <v>0.5732697998425651</v>
      </c>
      <c r="K35">
        <f>LN(J14/I14)/LN(2)</f>
        <v>15.885915148957254</v>
      </c>
      <c r="L35">
        <f t="shared" si="1"/>
        <v>3.6086671398354683E-2</v>
      </c>
    </row>
    <row r="36" spans="1:12" x14ac:dyDescent="0.2">
      <c r="A36" s="15">
        <v>8</v>
      </c>
      <c r="B36" s="16" t="s">
        <v>28</v>
      </c>
      <c r="C36" s="17" t="s">
        <v>19</v>
      </c>
      <c r="D36" s="15">
        <v>0.26072531746939709</v>
      </c>
      <c r="E36" s="15">
        <v>0.2919922772823389</v>
      </c>
      <c r="F36">
        <f>LN(D36/(D35+D37+D38))</f>
        <v>-1.0422021171387592</v>
      </c>
      <c r="G36">
        <f>LN(E36/(E35+E37+E38))</f>
        <v>-0.88572764717222374</v>
      </c>
      <c r="H36">
        <f t="shared" si="0"/>
        <v>0.15647446996653547</v>
      </c>
      <c r="K36">
        <f>LN(J14/I14)/LN(2)</f>
        <v>15.885915148957254</v>
      </c>
      <c r="L36">
        <f t="shared" si="1"/>
        <v>9.8498870539923782E-3</v>
      </c>
    </row>
    <row r="37" spans="1:12" x14ac:dyDescent="0.2">
      <c r="A37" s="15">
        <v>8</v>
      </c>
      <c r="B37" s="16" t="s">
        <v>28</v>
      </c>
      <c r="C37" s="17" t="s">
        <v>20</v>
      </c>
      <c r="D37" s="15">
        <v>0.24081912824619608</v>
      </c>
      <c r="E37" s="15">
        <v>5.5162269007998533E-4</v>
      </c>
      <c r="F37">
        <f>LN(D37/(D35+D36+D38))</f>
        <v>-1.1481939051938532</v>
      </c>
      <c r="G37">
        <f>LN(E37/(E35+E36+E38))</f>
        <v>-7.5020945029759449</v>
      </c>
      <c r="H37">
        <f t="shared" si="0"/>
        <v>-6.3539005977820917</v>
      </c>
      <c r="K37">
        <f>LN(J14/I14)/LN(2)</f>
        <v>15.885915148957254</v>
      </c>
      <c r="L37">
        <f t="shared" si="1"/>
        <v>-0.39997069971755195</v>
      </c>
    </row>
    <row r="38" spans="1:12" x14ac:dyDescent="0.2">
      <c r="A38" s="42">
        <v>8</v>
      </c>
      <c r="B38" s="43" t="s">
        <v>28</v>
      </c>
      <c r="C38" s="44" t="s">
        <v>21</v>
      </c>
      <c r="D38" s="42">
        <v>0.22125614918201575</v>
      </c>
      <c r="E38" s="42">
        <v>0.30256504550887187</v>
      </c>
      <c r="F38">
        <f>LN(D38/(D35+D36+D37))</f>
        <v>-1.2583610974347121</v>
      </c>
      <c r="G38">
        <f>LN(E38/(E35+E36+E37))</f>
        <v>-0.8351129733055046</v>
      </c>
      <c r="H38">
        <f t="shared" si="0"/>
        <v>0.42324812412920754</v>
      </c>
      <c r="K38">
        <f>LN(J14/I14)/LN(2)</f>
        <v>15.885915148957254</v>
      </c>
      <c r="L38">
        <f t="shared" si="1"/>
        <v>2.6642980285400138E-2</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5</v>
      </c>
    </row>
    <row r="42" spans="1:12" ht="17" thickBot="1" x14ac:dyDescent="0.25">
      <c r="A42" s="3" t="s">
        <v>7</v>
      </c>
      <c r="D42" s="7">
        <v>0</v>
      </c>
      <c r="E42" s="3">
        <v>48</v>
      </c>
    </row>
    <row r="43" spans="1:12" ht="18" thickBot="1" x14ac:dyDescent="0.25">
      <c r="A43" s="3" t="s">
        <v>8</v>
      </c>
      <c r="B43" s="8"/>
      <c r="C43" s="9" t="s">
        <v>9</v>
      </c>
      <c r="D43" s="7" t="s">
        <v>4</v>
      </c>
      <c r="E43" s="3">
        <v>0.04</v>
      </c>
    </row>
    <row r="44" spans="1:12" ht="17" thickBot="1" x14ac:dyDescent="0.25">
      <c r="A44" s="7" t="s">
        <v>10</v>
      </c>
      <c r="B44" s="10" t="s">
        <v>11</v>
      </c>
      <c r="C44" s="11" t="s">
        <v>12</v>
      </c>
      <c r="D44" s="3">
        <v>14</v>
      </c>
      <c r="E44" s="3">
        <v>20</v>
      </c>
      <c r="F44" s="63" t="s">
        <v>31</v>
      </c>
      <c r="G44" s="63" t="s">
        <v>32</v>
      </c>
      <c r="H44" s="63" t="s">
        <v>33</v>
      </c>
      <c r="I44" t="s">
        <v>34</v>
      </c>
      <c r="J44" t="s">
        <v>35</v>
      </c>
      <c r="K44" t="s">
        <v>36</v>
      </c>
      <c r="L44" t="s">
        <v>37</v>
      </c>
    </row>
    <row r="45" spans="1:12" x14ac:dyDescent="0.2">
      <c r="A45" s="12">
        <v>1</v>
      </c>
      <c r="B45" s="13" t="s">
        <v>16</v>
      </c>
      <c r="C45" s="14" t="s">
        <v>17</v>
      </c>
      <c r="D45" s="12">
        <v>0.24918032786885247</v>
      </c>
      <c r="E45" s="12">
        <v>6.3216833739727267E-4</v>
      </c>
      <c r="F45">
        <f>LN(D45/(D46+D47+D48))</f>
        <v>-1.1029886632679087</v>
      </c>
      <c r="G45">
        <f>LN(E45/(E46+E47+E48))</f>
        <v>-7.3727463664043285</v>
      </c>
      <c r="H45">
        <f>G45-F45</f>
        <v>-6.2697577031364196</v>
      </c>
      <c r="I45">
        <v>43276.92</v>
      </c>
      <c r="J45">
        <v>1439833104</v>
      </c>
      <c r="K45">
        <f>LN(J45/I45)/LN(2)</f>
        <v>15.021944241233221</v>
      </c>
      <c r="L45">
        <f>H45/K45</f>
        <v>-0.41737325092225919</v>
      </c>
    </row>
    <row r="46" spans="1:12" x14ac:dyDescent="0.2">
      <c r="A46" s="15">
        <v>1</v>
      </c>
      <c r="B46" s="16" t="s">
        <v>16</v>
      </c>
      <c r="C46" s="17" t="s">
        <v>15</v>
      </c>
      <c r="D46" s="15">
        <v>0.27922226458253907</v>
      </c>
      <c r="E46" s="15">
        <v>0.99936783166260268</v>
      </c>
      <c r="F46">
        <f>LN(D46/(D45+D47+D48))</f>
        <v>-0.94832270519092832</v>
      </c>
      <c r="G46">
        <f>LN(E46/(E45+E47+E48))</f>
        <v>4.8689813669677386</v>
      </c>
      <c r="H46">
        <f t="shared" ref="H46:H76" si="2">G46-F46</f>
        <v>5.8173040721586666</v>
      </c>
      <c r="I46">
        <v>41935.139999999992</v>
      </c>
      <c r="J46">
        <v>1509290040</v>
      </c>
      <c r="K46">
        <f>LN(J45/I45)/LN(2)</f>
        <v>15.021944241233221</v>
      </c>
      <c r="L46">
        <f t="shared" ref="L46:L76" si="3">H46/K46</f>
        <v>0.38725373884633041</v>
      </c>
    </row>
    <row r="47" spans="1:12" x14ac:dyDescent="0.2">
      <c r="A47" s="15">
        <v>1</v>
      </c>
      <c r="B47" s="16" t="s">
        <v>16</v>
      </c>
      <c r="C47" s="17" t="s">
        <v>14</v>
      </c>
      <c r="D47" s="15">
        <v>0.21570720548989705</v>
      </c>
      <c r="E47" s="15">
        <v>4.334868599295584E-3</v>
      </c>
      <c r="F47">
        <f>LN(D47/(D45+D46+D48))</f>
        <v>-1.2908604550332943</v>
      </c>
      <c r="G47">
        <f>LN(E47/(E45+E46+E48))</f>
        <v>-5.4437696101463748</v>
      </c>
      <c r="H47">
        <f t="shared" si="2"/>
        <v>-4.1529091551130808</v>
      </c>
      <c r="I47">
        <v>42992.88</v>
      </c>
      <c r="J47">
        <v>1636357420</v>
      </c>
      <c r="K47">
        <f>LN(J45/I45)/LN(2)</f>
        <v>15.021944241233221</v>
      </c>
      <c r="L47">
        <f t="shared" si="3"/>
        <v>-0.27645616895008185</v>
      </c>
    </row>
    <row r="48" spans="1:12" x14ac:dyDescent="0.2">
      <c r="A48" s="15">
        <v>1</v>
      </c>
      <c r="B48" s="16" t="s">
        <v>16</v>
      </c>
      <c r="C48" s="17" t="s">
        <v>13</v>
      </c>
      <c r="D48" s="15">
        <v>0.25589020205871138</v>
      </c>
      <c r="E48" s="15">
        <v>2.70929287455974E-3</v>
      </c>
      <c r="F48">
        <f>LN(D48/(D45+D46+D47))</f>
        <v>-1.0674401475543644</v>
      </c>
      <c r="G48">
        <f>LN(E48/(E45+E46+E47))</f>
        <v>-5.9153931101566863</v>
      </c>
      <c r="H48">
        <f t="shared" si="2"/>
        <v>-4.8479529626023217</v>
      </c>
      <c r="I48">
        <v>43289.219999999994</v>
      </c>
      <c r="J48">
        <v>1538270900</v>
      </c>
      <c r="K48">
        <f>LN(J45/I45)/LN(2)</f>
        <v>15.021944241233221</v>
      </c>
      <c r="L48">
        <f t="shared" si="3"/>
        <v>-0.3227247342121895</v>
      </c>
    </row>
    <row r="49" spans="1:12" x14ac:dyDescent="0.2">
      <c r="A49" s="24">
        <v>2</v>
      </c>
      <c r="B49" s="25" t="s">
        <v>22</v>
      </c>
      <c r="C49" s="26" t="s">
        <v>17</v>
      </c>
      <c r="D49" s="24">
        <v>0.26222137185496985</v>
      </c>
      <c r="E49" s="24">
        <v>4.608294930875576E-3</v>
      </c>
      <c r="F49">
        <f>LN(D49/(D50+D51+D52))</f>
        <v>-1.0344547399875956</v>
      </c>
      <c r="G49">
        <f>LN(E49/(E50+E51+E52))</f>
        <v>-5.3837038609122265</v>
      </c>
      <c r="H49">
        <f t="shared" si="2"/>
        <v>-4.3492491209246307</v>
      </c>
      <c r="I49">
        <v>44866.080000000002</v>
      </c>
      <c r="J49">
        <v>1728178516</v>
      </c>
      <c r="K49">
        <f>LN(J46/I46)/LN(2)</f>
        <v>15.1353508769007</v>
      </c>
      <c r="L49">
        <f t="shared" si="3"/>
        <v>-0.28735700654038859</v>
      </c>
    </row>
    <row r="50" spans="1:12" x14ac:dyDescent="0.2">
      <c r="A50" s="12">
        <v>2</v>
      </c>
      <c r="B50" s="13" t="s">
        <v>22</v>
      </c>
      <c r="C50" s="14" t="s">
        <v>14</v>
      </c>
      <c r="D50" s="12">
        <v>0.21228355496029838</v>
      </c>
      <c r="E50" s="12">
        <v>7.9453360877165108E-4</v>
      </c>
      <c r="F50">
        <f>LN(D50/(D49+D51+D52))</f>
        <v>-1.3112152793972567</v>
      </c>
      <c r="G50">
        <f>LN(E50/(E49+E51+E52))</f>
        <v>-7.1453538512659307</v>
      </c>
      <c r="H50">
        <f t="shared" si="2"/>
        <v>-5.8341385718686745</v>
      </c>
      <c r="I50">
        <v>42275.519999999997</v>
      </c>
      <c r="J50">
        <v>1657594920</v>
      </c>
      <c r="K50">
        <f>LN(J46/I46)/LN(2)</f>
        <v>15.1353508769007</v>
      </c>
      <c r="L50">
        <f t="shared" si="3"/>
        <v>-0.38546437537649897</v>
      </c>
    </row>
    <row r="51" spans="1:12" x14ac:dyDescent="0.2">
      <c r="A51" s="15">
        <v>2</v>
      </c>
      <c r="B51" s="16" t="s">
        <v>22</v>
      </c>
      <c r="C51" s="17" t="s">
        <v>18</v>
      </c>
      <c r="D51" s="15">
        <v>0.27800631397684877</v>
      </c>
      <c r="E51" s="15">
        <v>0.99920546639122831</v>
      </c>
      <c r="F51">
        <f>LN(D51/(D49+D50+D52))</f>
        <v>-0.95437256815464</v>
      </c>
      <c r="G51">
        <f>LN(E51/(E49+E50+E52))</f>
        <v>4.6859553235626228</v>
      </c>
      <c r="H51">
        <f t="shared" si="2"/>
        <v>5.6403278917172628</v>
      </c>
      <c r="I51">
        <v>41065.679999999993</v>
      </c>
      <c r="J51">
        <v>1629991504</v>
      </c>
      <c r="K51">
        <f>LN(J46/I46)/LN(2)</f>
        <v>15.1353508769007</v>
      </c>
      <c r="L51">
        <f t="shared" si="3"/>
        <v>0.37265920939602593</v>
      </c>
    </row>
    <row r="52" spans="1:12" x14ac:dyDescent="0.2">
      <c r="A52" s="15">
        <v>2</v>
      </c>
      <c r="B52" s="16" t="s">
        <v>22</v>
      </c>
      <c r="C52" s="17" t="s">
        <v>20</v>
      </c>
      <c r="D52" s="15">
        <v>0.24748875920788291</v>
      </c>
      <c r="E52" s="15">
        <v>3.8137613221039248E-3</v>
      </c>
      <c r="F52">
        <f>LN(D52/(D49+D50+D51))</f>
        <v>-1.1120507708057257</v>
      </c>
      <c r="G52">
        <f>LN(E52/(E49+E50+E51))</f>
        <v>-5.5737370624276172</v>
      </c>
      <c r="H52">
        <f t="shared" si="2"/>
        <v>-4.4616862916218913</v>
      </c>
      <c r="I52">
        <v>41399.039999999994</v>
      </c>
      <c r="J52">
        <v>1661448436</v>
      </c>
      <c r="K52">
        <f>LN(J46/I46)/LN(2)</f>
        <v>15.1353508769007</v>
      </c>
      <c r="L52">
        <f t="shared" si="3"/>
        <v>-0.2947857851403522</v>
      </c>
    </row>
    <row r="53" spans="1:12" x14ac:dyDescent="0.2">
      <c r="A53" s="24">
        <v>3</v>
      </c>
      <c r="B53" s="25" t="s">
        <v>23</v>
      </c>
      <c r="C53" s="26" t="s">
        <v>17</v>
      </c>
      <c r="D53" s="24">
        <v>0.25523325358851673</v>
      </c>
      <c r="E53" s="24">
        <v>9.781619654231119E-3</v>
      </c>
      <c r="F53">
        <f>LN(D53/(D54+D55+D56))</f>
        <v>-1.070893230278843</v>
      </c>
      <c r="G53">
        <f>LN(E53/(E54+E55+E56))</f>
        <v>-4.6340514049174324</v>
      </c>
      <c r="H53">
        <f t="shared" si="2"/>
        <v>-3.5631581746385894</v>
      </c>
      <c r="K53">
        <f>LN(J47/I47)/LN(2)</f>
        <v>15.216030620015966</v>
      </c>
      <c r="L53">
        <f t="shared" si="3"/>
        <v>-0.23417133309073551</v>
      </c>
    </row>
    <row r="54" spans="1:12" x14ac:dyDescent="0.2">
      <c r="A54" s="12">
        <v>3</v>
      </c>
      <c r="B54" s="13" t="s">
        <v>23</v>
      </c>
      <c r="C54" s="14" t="s">
        <v>13</v>
      </c>
      <c r="D54" s="12">
        <v>0.24446770334928236</v>
      </c>
      <c r="E54" s="12">
        <v>2.2747952684258417E-4</v>
      </c>
      <c r="F54">
        <f>LN(D54/(D53+D55+D56))</f>
        <v>-1.1283393219605544</v>
      </c>
      <c r="G54">
        <f>LN(E54/(E53+E55+E56))</f>
        <v>-8.4046961601890917</v>
      </c>
      <c r="H54">
        <f t="shared" si="2"/>
        <v>-7.2763568382285371</v>
      </c>
      <c r="K54">
        <f>LN(J47/I47)/LN(2)</f>
        <v>15.216030620015966</v>
      </c>
      <c r="L54">
        <f t="shared" si="3"/>
        <v>-0.47820335144809945</v>
      </c>
    </row>
    <row r="55" spans="1:12" x14ac:dyDescent="0.2">
      <c r="A55" s="15">
        <v>3</v>
      </c>
      <c r="B55" s="16" t="s">
        <v>23</v>
      </c>
      <c r="C55" s="17" t="s">
        <v>19</v>
      </c>
      <c r="D55" s="15">
        <v>0.27422248803827753</v>
      </c>
      <c r="E55" s="15">
        <v>0.9995450409463148</v>
      </c>
      <c r="F55">
        <f>LN(D55/(D53+D54+D56))</f>
        <v>-0.97330373347013643</v>
      </c>
      <c r="G55">
        <f>LN(E55/(E53+E54+E56))</f>
        <v>4.070507139408245</v>
      </c>
      <c r="H55">
        <f t="shared" si="2"/>
        <v>5.0438108728783817</v>
      </c>
      <c r="K55">
        <f>LN(J47/I47)/LN(2)</f>
        <v>15.216030620015966</v>
      </c>
      <c r="L55">
        <f t="shared" si="3"/>
        <v>0.33148006854320389</v>
      </c>
    </row>
    <row r="56" spans="1:12" x14ac:dyDescent="0.2">
      <c r="A56" s="15">
        <v>3</v>
      </c>
      <c r="B56" s="16" t="s">
        <v>23</v>
      </c>
      <c r="C56" s="17" t="s">
        <v>20</v>
      </c>
      <c r="D56" s="15">
        <v>0.22607655502392343</v>
      </c>
      <c r="E56" s="15">
        <v>7.0518653321201092E-3</v>
      </c>
      <c r="F56">
        <f>LN(D56/(D53+D54+D55))</f>
        <v>-1.2305992794412584</v>
      </c>
      <c r="G56">
        <f>LN(E56/(E53+E54+E55))</f>
        <v>-4.9639718990073929</v>
      </c>
      <c r="H56">
        <f t="shared" si="2"/>
        <v>-3.7333726195661345</v>
      </c>
      <c r="K56">
        <f>LN(J47/I47)/LN(2)</f>
        <v>15.216030620015966</v>
      </c>
      <c r="L56">
        <f t="shared" si="3"/>
        <v>-0.24535785401582066</v>
      </c>
    </row>
    <row r="57" spans="1:12" x14ac:dyDescent="0.2">
      <c r="A57" s="24">
        <v>4</v>
      </c>
      <c r="B57" s="25" t="s">
        <v>24</v>
      </c>
      <c r="C57" s="26" t="s">
        <v>17</v>
      </c>
      <c r="D57" s="24">
        <v>0.24199380165289255</v>
      </c>
      <c r="E57" s="24">
        <v>0</v>
      </c>
      <c r="F57">
        <f>LN(D57/(D58+D59+D60))</f>
        <v>-1.1417794500237746</v>
      </c>
      <c r="G57" t="e">
        <f>LN(E57/(E58+E59+E60))</f>
        <v>#NUM!</v>
      </c>
      <c r="H57" t="e">
        <f t="shared" si="2"/>
        <v>#NUM!</v>
      </c>
      <c r="K57">
        <f>LN(J48/I48)/LN(2)</f>
        <v>15.1169422627391</v>
      </c>
      <c r="L57" t="e">
        <f t="shared" si="3"/>
        <v>#NUM!</v>
      </c>
    </row>
    <row r="58" spans="1:12" x14ac:dyDescent="0.2">
      <c r="A58" s="12">
        <v>4</v>
      </c>
      <c r="B58" s="13" t="s">
        <v>24</v>
      </c>
      <c r="C58" s="14" t="s">
        <v>15</v>
      </c>
      <c r="D58" s="12">
        <v>0.26665805785123964</v>
      </c>
      <c r="E58" s="12">
        <v>0.36755204594400581</v>
      </c>
      <c r="F58">
        <f>LN(D58/(D57+D59+D60))</f>
        <v>-1.0116449344822995</v>
      </c>
      <c r="G58">
        <f>LN(E58/(E57+E59+E60))</f>
        <v>-0.54273300089667142</v>
      </c>
      <c r="H58">
        <f t="shared" si="2"/>
        <v>0.4689119335856281</v>
      </c>
      <c r="K58">
        <f>LN(J48/I48)/LN(2)</f>
        <v>15.1169422627391</v>
      </c>
      <c r="L58">
        <f t="shared" si="3"/>
        <v>3.1018967026249927E-2</v>
      </c>
    </row>
    <row r="59" spans="1:12" x14ac:dyDescent="0.2">
      <c r="A59" s="15">
        <v>4</v>
      </c>
      <c r="B59" s="16" t="s">
        <v>24</v>
      </c>
      <c r="C59" s="17" t="s">
        <v>18</v>
      </c>
      <c r="D59" s="15">
        <v>0.2456095041322314</v>
      </c>
      <c r="E59" s="15">
        <v>0.31927494615936824</v>
      </c>
      <c r="F59">
        <f>LN(D59/(D57+D58+D60))</f>
        <v>-1.1221672398423506</v>
      </c>
      <c r="G59">
        <f>LN(E59/(E57+E58+E60))</f>
        <v>-0.75710585402306396</v>
      </c>
      <c r="H59">
        <f t="shared" si="2"/>
        <v>0.3650613858192866</v>
      </c>
      <c r="K59">
        <f>LN(J48/I48)/LN(2)</f>
        <v>15.1169422627391</v>
      </c>
      <c r="L59">
        <f t="shared" si="3"/>
        <v>2.4149155263965376E-2</v>
      </c>
    </row>
    <row r="60" spans="1:12" x14ac:dyDescent="0.2">
      <c r="A60" s="15">
        <v>4</v>
      </c>
      <c r="B60" s="16" t="s">
        <v>24</v>
      </c>
      <c r="C60" s="17" t="s">
        <v>19</v>
      </c>
      <c r="D60" s="15">
        <v>0.24573863636363635</v>
      </c>
      <c r="E60" s="15">
        <v>0.313173007896626</v>
      </c>
      <c r="F60">
        <f>LN(D60/(D57+D58+D59))</f>
        <v>-1.1214704267441598</v>
      </c>
      <c r="G60">
        <f>LN(E60/(E57+E58+E59))</f>
        <v>-0.78532665078917474</v>
      </c>
      <c r="H60">
        <f t="shared" si="2"/>
        <v>0.33614377595498501</v>
      </c>
      <c r="K60">
        <f>LN(J48/I48)/LN(2)</f>
        <v>15.1169422627391</v>
      </c>
      <c r="L60">
        <f t="shared" si="3"/>
        <v>2.2236228075272001E-2</v>
      </c>
    </row>
    <row r="61" spans="1:12" x14ac:dyDescent="0.2">
      <c r="A61" s="15">
        <v>5</v>
      </c>
      <c r="B61" s="16" t="s">
        <v>25</v>
      </c>
      <c r="C61" s="17" t="s">
        <v>14</v>
      </c>
      <c r="D61" s="15">
        <v>0.24051928119204452</v>
      </c>
      <c r="E61" s="15">
        <v>4.6663049376017363E-3</v>
      </c>
      <c r="F61">
        <f>LN(D61/(D62+D63+D64))</f>
        <v>-1.1498346774133139</v>
      </c>
      <c r="G61">
        <f>LN(E61/(E62+E63+E64))</f>
        <v>-5.3736621151066633</v>
      </c>
      <c r="H61">
        <f t="shared" si="2"/>
        <v>-4.2238274376933491</v>
      </c>
      <c r="K61">
        <f>LN(J49/I49)/LN(2)</f>
        <v>15.233267586364388</v>
      </c>
      <c r="L61">
        <f t="shared" si="3"/>
        <v>-0.27727652086110433</v>
      </c>
    </row>
    <row r="62" spans="1:12" x14ac:dyDescent="0.2">
      <c r="A62" s="15">
        <v>5</v>
      </c>
      <c r="B62" s="16" t="s">
        <v>25</v>
      </c>
      <c r="C62" s="17" t="s">
        <v>13</v>
      </c>
      <c r="D62" s="15">
        <v>0.26533222485131419</v>
      </c>
      <c r="E62" s="15">
        <v>6.2940857297883882E-3</v>
      </c>
      <c r="F62">
        <f>LN(D62/(D61+D63+D64))</f>
        <v>-1.0184356709551377</v>
      </c>
      <c r="G62">
        <f>LN(E62/(E61+E63+E64))</f>
        <v>-5.0728003110447961</v>
      </c>
      <c r="H62">
        <f t="shared" si="2"/>
        <v>-4.0543646400896582</v>
      </c>
      <c r="K62">
        <f>LN(J49/I49)/LN(2)</f>
        <v>15.233267586364388</v>
      </c>
      <c r="L62">
        <f t="shared" si="3"/>
        <v>-0.26615200035734971</v>
      </c>
    </row>
    <row r="63" spans="1:12" x14ac:dyDescent="0.2">
      <c r="A63" s="12">
        <v>5</v>
      </c>
      <c r="B63" s="13" t="s">
        <v>25</v>
      </c>
      <c r="C63" s="14" t="s">
        <v>20</v>
      </c>
      <c r="D63" s="12">
        <v>0.23469975059154569</v>
      </c>
      <c r="E63" s="12">
        <v>4.3407487791644061E-4</v>
      </c>
      <c r="F63">
        <f>LN(D63/(D61+D62+D64))</f>
        <v>-1.1819611995249004</v>
      </c>
      <c r="G63">
        <f>LN(E63/(E61+E62+E64))</f>
        <v>-7.7527648088513281</v>
      </c>
      <c r="H63">
        <f t="shared" si="2"/>
        <v>-6.5708036093264273</v>
      </c>
      <c r="K63">
        <f>LN(J49/I49)/LN(2)</f>
        <v>15.233267586364388</v>
      </c>
      <c r="L63">
        <f t="shared" si="3"/>
        <v>-0.43134564347888754</v>
      </c>
    </row>
    <row r="64" spans="1:12" x14ac:dyDescent="0.2">
      <c r="A64" s="36">
        <v>5</v>
      </c>
      <c r="B64" s="37" t="s">
        <v>25</v>
      </c>
      <c r="C64" s="38" t="s">
        <v>21</v>
      </c>
      <c r="D64" s="36">
        <v>0.2594487433650956</v>
      </c>
      <c r="E64" s="36">
        <v>0.99956592512208353</v>
      </c>
      <c r="F64">
        <f>LN(D64/(D61+D62+D63))</f>
        <v>-1.0488356879205389</v>
      </c>
      <c r="G64">
        <f>LN(E64/(E61+E62+E63))</f>
        <v>4.4741933508307126</v>
      </c>
      <c r="H64">
        <f t="shared" si="2"/>
        <v>5.5230290387512513</v>
      </c>
      <c r="K64">
        <f>LN(J49/I49)/LN(2)</f>
        <v>15.233267586364388</v>
      </c>
      <c r="L64">
        <f t="shared" si="3"/>
        <v>0.36256364614083381</v>
      </c>
    </row>
    <row r="65" spans="1:12" x14ac:dyDescent="0.2">
      <c r="A65" s="15">
        <v>6</v>
      </c>
      <c r="B65" s="16" t="s">
        <v>26</v>
      </c>
      <c r="C65" s="17" t="s">
        <v>15</v>
      </c>
      <c r="D65" s="15">
        <v>0.26170996113724687</v>
      </c>
      <c r="E65" s="15">
        <v>0.36469740634005765</v>
      </c>
      <c r="F65">
        <f>LN(D65/(D66+D67+D68))</f>
        <v>-1.0370998819793722</v>
      </c>
      <c r="G65">
        <f>LN(E65/(E66+E67+E68))</f>
        <v>-0.55503342481281348</v>
      </c>
      <c r="H65">
        <f t="shared" si="2"/>
        <v>0.48206645716655872</v>
      </c>
      <c r="K65">
        <f>LN(J50/I50)/LN(2)</f>
        <v>15.258909460907978</v>
      </c>
      <c r="L65">
        <f t="shared" si="3"/>
        <v>3.1592458058786688E-2</v>
      </c>
    </row>
    <row r="66" spans="1:12" x14ac:dyDescent="0.2">
      <c r="A66" s="15">
        <v>6</v>
      </c>
      <c r="B66" s="16" t="s">
        <v>26</v>
      </c>
      <c r="C66" s="17" t="s">
        <v>14</v>
      </c>
      <c r="D66" s="15">
        <v>0.24473307424831253</v>
      </c>
      <c r="E66" s="15">
        <v>7.2046109510086451E-4</v>
      </c>
      <c r="F66">
        <f>LN(D66/(D65+D67+D68))</f>
        <v>-1.1269031070571069</v>
      </c>
      <c r="G66">
        <f>LN(E66/(E65+E67+E68))</f>
        <v>-7.2348984203148312</v>
      </c>
      <c r="H66">
        <f t="shared" si="2"/>
        <v>-6.1079953132577245</v>
      </c>
      <c r="K66">
        <f>LN(J50/I50)/LN(2)</f>
        <v>15.258909460907978</v>
      </c>
      <c r="L66">
        <f t="shared" si="3"/>
        <v>-0.4002904223860746</v>
      </c>
    </row>
    <row r="67" spans="1:12" x14ac:dyDescent="0.2">
      <c r="A67" s="12">
        <v>6</v>
      </c>
      <c r="B67" s="13" t="s">
        <v>26</v>
      </c>
      <c r="C67" s="14" t="s">
        <v>18</v>
      </c>
      <c r="D67" s="12">
        <v>0.25178973205154431</v>
      </c>
      <c r="E67" s="12">
        <v>0.34625360230547542</v>
      </c>
      <c r="F67">
        <f>LN(D67/(D65+D66+D68))</f>
        <v>-1.0890897027663573</v>
      </c>
      <c r="G67">
        <f>LN(E67/(E65+E66+E68))</f>
        <v>-0.63554804392749531</v>
      </c>
      <c r="H67">
        <f t="shared" si="2"/>
        <v>0.45354165883886199</v>
      </c>
      <c r="K67">
        <f>LN(J50/I50)/LN(2)</f>
        <v>15.258909460907978</v>
      </c>
      <c r="L67">
        <f t="shared" si="3"/>
        <v>2.9723071625845671E-2</v>
      </c>
    </row>
    <row r="68" spans="1:12" x14ac:dyDescent="0.2">
      <c r="A68" s="36">
        <v>6</v>
      </c>
      <c r="B68" s="37" t="s">
        <v>26</v>
      </c>
      <c r="C68" s="38" t="s">
        <v>21</v>
      </c>
      <c r="D68" s="36">
        <v>0.24176723256289631</v>
      </c>
      <c r="E68" s="36">
        <v>0.288328530259366</v>
      </c>
      <c r="F68">
        <f>LN(D68/(D65+D66+D67))</f>
        <v>-1.1430150051846888</v>
      </c>
      <c r="G68">
        <f>LN(E68/(E65+E66+E67))</f>
        <v>-0.90351582595689128</v>
      </c>
      <c r="H68">
        <f t="shared" si="2"/>
        <v>0.23949917922779751</v>
      </c>
      <c r="K68">
        <f>LN(J50/I50)/LN(2)</f>
        <v>15.258909460907978</v>
      </c>
      <c r="L68">
        <f t="shared" si="3"/>
        <v>1.5695694364094234E-2</v>
      </c>
    </row>
    <row r="69" spans="1:12" x14ac:dyDescent="0.2">
      <c r="A69" s="15">
        <v>7</v>
      </c>
      <c r="B69" s="16" t="s">
        <v>27</v>
      </c>
      <c r="C69" s="17" t="s">
        <v>15</v>
      </c>
      <c r="D69" s="15">
        <v>0.26235592889236181</v>
      </c>
      <c r="E69" s="15">
        <v>0.38339154055102831</v>
      </c>
      <c r="F69">
        <f>LN(D69/(D70+D71+D72))</f>
        <v>-1.0337593307421535</v>
      </c>
      <c r="G69">
        <f>LN(E69/(E70+E71+E72))</f>
        <v>-0.47517746878884803</v>
      </c>
      <c r="H69">
        <f t="shared" si="2"/>
        <v>0.5585818619533055</v>
      </c>
      <c r="K69">
        <f>LN(J51/I51)/LN(2)</f>
        <v>15.276571731528538</v>
      </c>
      <c r="L69">
        <f t="shared" si="3"/>
        <v>3.6564608327696771E-2</v>
      </c>
    </row>
    <row r="70" spans="1:12" x14ac:dyDescent="0.2">
      <c r="A70" s="15">
        <v>7</v>
      </c>
      <c r="B70" s="16" t="s">
        <v>27</v>
      </c>
      <c r="C70" s="17" t="s">
        <v>13</v>
      </c>
      <c r="D70" s="15">
        <v>0.24975581168196914</v>
      </c>
      <c r="E70" s="15">
        <v>5.8207217694994178E-4</v>
      </c>
      <c r="F70">
        <f>LN(D70/(D69+D71+D72))</f>
        <v>-1.0999150507074953</v>
      </c>
      <c r="G70">
        <f>LN(E70/(E69+E71+E72))</f>
        <v>-7.4483338608974758</v>
      </c>
      <c r="H70">
        <f t="shared" si="2"/>
        <v>-6.3484188101899806</v>
      </c>
      <c r="K70">
        <f>LN(J51/I51)/LN(2)</f>
        <v>15.276571731528538</v>
      </c>
      <c r="L70">
        <f t="shared" si="3"/>
        <v>-0.41556567283272089</v>
      </c>
    </row>
    <row r="71" spans="1:12" x14ac:dyDescent="0.2">
      <c r="A71" s="12">
        <v>7</v>
      </c>
      <c r="B71" s="13" t="s">
        <v>27</v>
      </c>
      <c r="C71" s="14" t="s">
        <v>19</v>
      </c>
      <c r="D71" s="12">
        <v>0.23715569447157647</v>
      </c>
      <c r="E71" s="12">
        <v>0.30481179666278613</v>
      </c>
      <c r="F71">
        <f>LN(D71/(D69+D70+D72))</f>
        <v>-1.1683370906543427</v>
      </c>
      <c r="G71">
        <f>LN(E71/(E69+E70+E72))</f>
        <v>-0.82448807904933286</v>
      </c>
      <c r="H71">
        <f t="shared" si="2"/>
        <v>0.3438490116050098</v>
      </c>
      <c r="K71">
        <f>LN(J51/I51)/LN(2)</f>
        <v>15.276571731528538</v>
      </c>
      <c r="L71">
        <f t="shared" si="3"/>
        <v>2.2508257588668101E-2</v>
      </c>
    </row>
    <row r="72" spans="1:12" x14ac:dyDescent="0.2">
      <c r="A72" s="36">
        <v>7</v>
      </c>
      <c r="B72" s="37" t="s">
        <v>27</v>
      </c>
      <c r="C72" s="38" t="s">
        <v>21</v>
      </c>
      <c r="D72" s="36">
        <v>0.25073256495409257</v>
      </c>
      <c r="E72" s="36">
        <v>0.31121459060923556</v>
      </c>
      <c r="F72">
        <f>LN(D72/(D69+D70+D71))</f>
        <v>-1.0947090830881561</v>
      </c>
      <c r="G72">
        <f>LN(E72/(E69+E70+E71))</f>
        <v>-0.79444709404300151</v>
      </c>
      <c r="H72">
        <f t="shared" si="2"/>
        <v>0.30026198904515455</v>
      </c>
      <c r="K72">
        <f>LN(J51/I51)/LN(2)</f>
        <v>15.276571731528538</v>
      </c>
      <c r="L72">
        <f t="shared" si="3"/>
        <v>1.9655063604713034E-2</v>
      </c>
    </row>
    <row r="73" spans="1:12" x14ac:dyDescent="0.2">
      <c r="A73" s="15">
        <v>8</v>
      </c>
      <c r="B73" s="16" t="s">
        <v>28</v>
      </c>
      <c r="C73" s="17" t="s">
        <v>18</v>
      </c>
      <c r="D73" s="15">
        <v>0.26610558530986994</v>
      </c>
      <c r="E73" s="15">
        <v>0.39140897605582964</v>
      </c>
      <c r="F73">
        <f>LN(D73/(D74+D75+D76))</f>
        <v>-1.0144720017931217</v>
      </c>
      <c r="G73">
        <f>LN(E73/(E74+E75+E76))</f>
        <v>-0.44139350075655892</v>
      </c>
      <c r="H73">
        <f t="shared" si="2"/>
        <v>0.57307850103656277</v>
      </c>
      <c r="K73">
        <f>LN(J52/I52)/LN(2)</f>
        <v>15.29248467975928</v>
      </c>
      <c r="L73">
        <f t="shared" si="3"/>
        <v>3.7474518564996437E-2</v>
      </c>
    </row>
    <row r="74" spans="1:12" x14ac:dyDescent="0.2">
      <c r="A74" s="15">
        <v>8</v>
      </c>
      <c r="B74" s="16" t="s">
        <v>28</v>
      </c>
      <c r="C74" s="17" t="s">
        <v>19</v>
      </c>
      <c r="D74" s="15">
        <v>0.26159143075745983</v>
      </c>
      <c r="E74" s="15">
        <v>0.32330646131632773</v>
      </c>
      <c r="F74">
        <f>LN(D74/(D73+D75+D76))</f>
        <v>-1.0377134262678347</v>
      </c>
      <c r="G74">
        <f>LN(E74/(E73+E75+E76))</f>
        <v>-0.73861782487500982</v>
      </c>
      <c r="H74">
        <f t="shared" si="2"/>
        <v>0.29909560139282487</v>
      </c>
      <c r="K74">
        <f>LN(J52/I52)/LN(2)</f>
        <v>15.29248467975928</v>
      </c>
      <c r="L74">
        <f t="shared" si="3"/>
        <v>1.9558339122529887E-2</v>
      </c>
    </row>
    <row r="75" spans="1:12" x14ac:dyDescent="0.2">
      <c r="A75" s="15">
        <v>8</v>
      </c>
      <c r="B75" s="16" t="s">
        <v>28</v>
      </c>
      <c r="C75" s="17" t="s">
        <v>20</v>
      </c>
      <c r="D75" s="15">
        <v>0.24422341239479725</v>
      </c>
      <c r="E75" s="15">
        <v>7.2193478522440137E-4</v>
      </c>
      <c r="F75">
        <f>LN(D75/(D73+D74+D76))</f>
        <v>-1.1296623825308707</v>
      </c>
      <c r="G75">
        <f>LN(E75/(E73+E74+E76))</f>
        <v>-7.2328535528193401</v>
      </c>
      <c r="H75">
        <f t="shared" si="2"/>
        <v>-6.1031911702884694</v>
      </c>
      <c r="K75">
        <f>LN(J52/I52)/LN(2)</f>
        <v>15.29248467975928</v>
      </c>
      <c r="L75">
        <f t="shared" si="3"/>
        <v>-0.39909741929422943</v>
      </c>
    </row>
    <row r="76" spans="1:12" x14ac:dyDescent="0.2">
      <c r="A76" s="42">
        <v>8</v>
      </c>
      <c r="B76" s="43" t="s">
        <v>28</v>
      </c>
      <c r="C76" s="44" t="s">
        <v>21</v>
      </c>
      <c r="D76" s="42">
        <v>0.22807957153787295</v>
      </c>
      <c r="E76" s="42">
        <v>0.28456262784261821</v>
      </c>
      <c r="F76">
        <f>LN(D76/(D73+D74+D75))</f>
        <v>-1.2191869067303081</v>
      </c>
      <c r="G76">
        <f>LN(E76/(E73+E74+E75))</f>
        <v>-0.92194070263200978</v>
      </c>
      <c r="H76">
        <f t="shared" si="2"/>
        <v>0.29724620409829827</v>
      </c>
      <c r="K76">
        <f>LN(J52/I52)/LN(2)</f>
        <v>15.29248467975928</v>
      </c>
      <c r="L76">
        <f t="shared" si="3"/>
        <v>1.9437404079385826E-2</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5</v>
      </c>
    </row>
    <row r="80" spans="1:12" ht="17" thickBot="1" x14ac:dyDescent="0.25">
      <c r="A80" s="3" t="s">
        <v>7</v>
      </c>
      <c r="D80" s="3">
        <v>0</v>
      </c>
      <c r="E80" s="3">
        <v>48</v>
      </c>
    </row>
    <row r="81" spans="1:15" ht="18" thickBot="1" x14ac:dyDescent="0.25">
      <c r="A81" s="3" t="s">
        <v>8</v>
      </c>
      <c r="B81" s="8"/>
      <c r="C81" s="9" t="s">
        <v>9</v>
      </c>
      <c r="D81" s="3" t="s">
        <v>4</v>
      </c>
      <c r="E81" s="3">
        <v>0.04</v>
      </c>
    </row>
    <row r="82" spans="1:15" ht="17" thickBot="1" x14ac:dyDescent="0.25">
      <c r="A82" s="7" t="s">
        <v>10</v>
      </c>
      <c r="B82" s="10" t="s">
        <v>11</v>
      </c>
      <c r="C82" s="11" t="s">
        <v>12</v>
      </c>
      <c r="D82" s="3">
        <v>27</v>
      </c>
      <c r="E82" s="3">
        <v>33</v>
      </c>
      <c r="F82" s="63" t="s">
        <v>31</v>
      </c>
      <c r="G82" s="63" t="s">
        <v>32</v>
      </c>
      <c r="H82" s="63" t="s">
        <v>33</v>
      </c>
      <c r="I82" t="s">
        <v>34</v>
      </c>
      <c r="J82" t="s">
        <v>35</v>
      </c>
      <c r="K82" t="s">
        <v>36</v>
      </c>
      <c r="L82" t="s">
        <v>37</v>
      </c>
    </row>
    <row r="83" spans="1:15" x14ac:dyDescent="0.2">
      <c r="A83" s="12">
        <v>1</v>
      </c>
      <c r="B83" s="13" t="s">
        <v>16</v>
      </c>
      <c r="C83" s="14" t="s">
        <v>17</v>
      </c>
      <c r="D83" s="12">
        <v>0.22725741239892194</v>
      </c>
      <c r="E83" s="12">
        <v>3.3369483607241176E-4</v>
      </c>
      <c r="F83">
        <f>LN(D83/(D84+D85+D86))</f>
        <v>-1.2238626383894156</v>
      </c>
      <c r="G83">
        <f>LN(E83/(E84+E85+E86))</f>
        <v>-8.0126809297068391</v>
      </c>
      <c r="H83">
        <f>G83-F83</f>
        <v>-6.7888182913174235</v>
      </c>
      <c r="I83">
        <v>33207.839999999997</v>
      </c>
      <c r="J83">
        <v>1497845508</v>
      </c>
      <c r="K83">
        <f>LN(J83/I83)/LN(2)</f>
        <v>15.461005416316123</v>
      </c>
      <c r="L83">
        <f>H83/K83</f>
        <v>-0.43909293791160109</v>
      </c>
    </row>
    <row r="84" spans="1:15" x14ac:dyDescent="0.2">
      <c r="A84" s="15">
        <v>1</v>
      </c>
      <c r="B84" s="16" t="s">
        <v>16</v>
      </c>
      <c r="C84" s="17" t="s">
        <v>15</v>
      </c>
      <c r="D84" s="15">
        <v>0.27383760107816713</v>
      </c>
      <c r="E84" s="15">
        <v>0.99966630516392763</v>
      </c>
      <c r="F84">
        <f>LN(D84/(D83+D85+D86))</f>
        <v>-0.97523844590601971</v>
      </c>
      <c r="G84">
        <f>LN(E84/(E83+E85+E86))</f>
        <v>4.8165332791791338</v>
      </c>
      <c r="H84">
        <f t="shared" ref="H84:H114" si="4">G84-F84</f>
        <v>5.7917717250851535</v>
      </c>
      <c r="I84">
        <v>30607.5</v>
      </c>
      <c r="J84">
        <v>1664709960</v>
      </c>
      <c r="K84">
        <f>LN(J83/I83)/LN(2)</f>
        <v>15.461005416316123</v>
      </c>
      <c r="L84">
        <f t="shared" ref="L84:L114" si="5">H84/K84</f>
        <v>0.37460511584667389</v>
      </c>
      <c r="M84">
        <f>LN(0.25)</f>
        <v>-1.3862943611198906</v>
      </c>
      <c r="N84">
        <f>LN(1)</f>
        <v>0</v>
      </c>
      <c r="O84">
        <f>N84-M84</f>
        <v>1.3862943611198906</v>
      </c>
    </row>
    <row r="85" spans="1:15" x14ac:dyDescent="0.2">
      <c r="A85" s="15">
        <v>1</v>
      </c>
      <c r="B85" s="16" t="s">
        <v>16</v>
      </c>
      <c r="C85" s="17" t="s">
        <v>14</v>
      </c>
      <c r="D85" s="15">
        <v>0.23660714285714285</v>
      </c>
      <c r="E85" s="15">
        <v>4.3380328689413532E-3</v>
      </c>
      <c r="F85">
        <f>LN(D85/(D83+D84+D86))</f>
        <v>-1.1713716429505381</v>
      </c>
      <c r="G85">
        <f>LN(E85/(E83+E84+E86))</f>
        <v>-5.4437488255269928</v>
      </c>
      <c r="H85">
        <f t="shared" si="4"/>
        <v>-4.2723771825764549</v>
      </c>
      <c r="I85">
        <v>30563.699999999997</v>
      </c>
      <c r="J85">
        <v>1697218752</v>
      </c>
      <c r="K85">
        <f>LN(J83/I83)/LN(2)</f>
        <v>15.461005416316123</v>
      </c>
      <c r="L85">
        <f t="shared" si="5"/>
        <v>-0.27633242907138372</v>
      </c>
    </row>
    <row r="86" spans="1:15" x14ac:dyDescent="0.2">
      <c r="A86" s="15">
        <v>1</v>
      </c>
      <c r="B86" s="16" t="s">
        <v>16</v>
      </c>
      <c r="C86" s="17" t="s">
        <v>13</v>
      </c>
      <c r="D86" s="15">
        <v>0.26229784366576819</v>
      </c>
      <c r="E86" s="15">
        <v>3.4203720697422208E-3</v>
      </c>
      <c r="F86">
        <f>LN(D86/(D83+D84+D85))</f>
        <v>-1.0340594949674</v>
      </c>
      <c r="G86">
        <f>LN(E86/(E83+E84+E85))</f>
        <v>-5.6823345922307187</v>
      </c>
      <c r="H86">
        <f t="shared" si="4"/>
        <v>-4.6482750972633191</v>
      </c>
      <c r="I86">
        <v>32510.519999999997</v>
      </c>
      <c r="J86">
        <v>1651714648</v>
      </c>
      <c r="K86">
        <f>LN(J83/I83)/LN(2)</f>
        <v>15.461005416316123</v>
      </c>
      <c r="L86">
        <f t="shared" si="5"/>
        <v>-0.30064507269093621</v>
      </c>
    </row>
    <row r="87" spans="1:15" x14ac:dyDescent="0.2">
      <c r="A87" s="24">
        <v>2</v>
      </c>
      <c r="B87" s="25" t="s">
        <v>22</v>
      </c>
      <c r="C87" s="26" t="s">
        <v>17</v>
      </c>
      <c r="D87" s="24">
        <v>0.25404796064767371</v>
      </c>
      <c r="E87" s="24">
        <v>3.4968528324507944E-3</v>
      </c>
      <c r="F87">
        <f>LN(D87/(D88+D89+D90))</f>
        <v>-1.0771382370830676</v>
      </c>
      <c r="G87">
        <f>LN(E87/(E88+E89+E90))</f>
        <v>-5.6582868774361987</v>
      </c>
      <c r="H87">
        <f t="shared" si="4"/>
        <v>-4.5811486403531312</v>
      </c>
      <c r="I87">
        <v>33093.119999999995</v>
      </c>
      <c r="J87">
        <v>1766990428</v>
      </c>
      <c r="K87">
        <f>LN(J84/I84)/LN(2)</f>
        <v>15.731026103647666</v>
      </c>
      <c r="L87">
        <f t="shared" si="5"/>
        <v>-0.29121740757208886</v>
      </c>
    </row>
    <row r="88" spans="1:15" x14ac:dyDescent="0.2">
      <c r="A88" s="12">
        <v>2</v>
      </c>
      <c r="B88" s="13" t="s">
        <v>22</v>
      </c>
      <c r="C88" s="14" t="s">
        <v>14</v>
      </c>
      <c r="D88" s="12">
        <v>0.22832547653207624</v>
      </c>
      <c r="E88" s="12">
        <v>2.9973024278149663E-4</v>
      </c>
      <c r="F88">
        <f>LN(D88/(D87+D89+D90))</f>
        <v>-1.2177907197467648</v>
      </c>
      <c r="G88">
        <f>LN(E88/(E87+E89+E90))</f>
        <v>-8.1182070494057825</v>
      </c>
      <c r="H88">
        <f t="shared" si="4"/>
        <v>-6.9004163296590182</v>
      </c>
      <c r="I88">
        <v>35079.479999999996</v>
      </c>
      <c r="J88">
        <v>1648474608</v>
      </c>
      <c r="K88">
        <f>LN(J84/I84)/LN(2)</f>
        <v>15.731026103647666</v>
      </c>
      <c r="L88">
        <f t="shared" si="5"/>
        <v>-0.43865010992887293</v>
      </c>
    </row>
    <row r="89" spans="1:15" x14ac:dyDescent="0.2">
      <c r="A89" s="15">
        <v>2</v>
      </c>
      <c r="B89" s="16" t="s">
        <v>22</v>
      </c>
      <c r="C89" s="17" t="s">
        <v>18</v>
      </c>
      <c r="D89" s="15">
        <v>0.28345972535355607</v>
      </c>
      <c r="E89" s="15">
        <v>0.99970026975721848</v>
      </c>
      <c r="F89">
        <f>LN(D89/(D87+D88+D90))</f>
        <v>-0.92736440511066787</v>
      </c>
      <c r="G89">
        <f>LN(E89/(E87+E88+E90))</f>
        <v>5.083805807003059</v>
      </c>
      <c r="H89">
        <f t="shared" si="4"/>
        <v>6.0111702121137265</v>
      </c>
      <c r="I89">
        <v>27740.04</v>
      </c>
      <c r="J89">
        <v>1616069336</v>
      </c>
      <c r="K89">
        <f>LN(J84/I84)/LN(2)</f>
        <v>15.731026103647666</v>
      </c>
      <c r="L89">
        <f t="shared" si="5"/>
        <v>0.38212193994896959</v>
      </c>
    </row>
    <row r="90" spans="1:15" x14ac:dyDescent="0.2">
      <c r="A90" s="15">
        <v>2</v>
      </c>
      <c r="B90" s="16" t="s">
        <v>22</v>
      </c>
      <c r="C90" s="17" t="s">
        <v>20</v>
      </c>
      <c r="D90" s="15">
        <v>0.23416683746669401</v>
      </c>
      <c r="E90" s="15">
        <v>2.397841942251973E-3</v>
      </c>
      <c r="F90">
        <f>LN(D90/(D87+D88+D89))</f>
        <v>-1.184930500601985</v>
      </c>
      <c r="G90">
        <f>LN(E90/(E87+E88+E89))</f>
        <v>-6.03667688992953</v>
      </c>
      <c r="H90">
        <f t="shared" si="4"/>
        <v>-4.8517463893275448</v>
      </c>
      <c r="I90">
        <v>27653.16</v>
      </c>
      <c r="J90">
        <v>1894807032</v>
      </c>
      <c r="K90">
        <f>LN(J84/I84)/LN(2)</f>
        <v>15.731026103647666</v>
      </c>
      <c r="L90">
        <f t="shared" si="5"/>
        <v>-0.30841893957588279</v>
      </c>
    </row>
    <row r="91" spans="1:15" x14ac:dyDescent="0.2">
      <c r="A91" s="24">
        <v>3</v>
      </c>
      <c r="B91" s="25" t="s">
        <v>23</v>
      </c>
      <c r="C91" s="26" t="s">
        <v>17</v>
      </c>
      <c r="D91" s="24">
        <v>0.24839458942478482</v>
      </c>
      <c r="E91" s="24">
        <v>8.4307055169353644E-3</v>
      </c>
      <c r="F91">
        <f>LN(D91/(D92+D93+D94))</f>
        <v>-1.1071928981380337</v>
      </c>
      <c r="G91">
        <f>LN(E91/(E92+E93+E94))</f>
        <v>-4.7836833303863617</v>
      </c>
      <c r="H91">
        <f t="shared" si="4"/>
        <v>-3.6764904322483281</v>
      </c>
      <c r="K91">
        <f>LN(J85/I85)/LN(2)</f>
        <v>15.760993793471457</v>
      </c>
      <c r="L91">
        <f t="shared" si="5"/>
        <v>-0.23326514053772482</v>
      </c>
    </row>
    <row r="92" spans="1:15" x14ac:dyDescent="0.2">
      <c r="A92" s="12">
        <v>3</v>
      </c>
      <c r="B92" s="13" t="s">
        <v>23</v>
      </c>
      <c r="C92" s="14" t="s">
        <v>13</v>
      </c>
      <c r="D92" s="12">
        <v>0.24593523705424236</v>
      </c>
      <c r="E92" s="12">
        <v>4.4372134299659814E-4</v>
      </c>
      <c r="F92">
        <f>LN(D92/(D91+D93+D94))</f>
        <v>-1.1204100195552453</v>
      </c>
      <c r="G92">
        <f>LN(E92/(E91+E93+E94))</f>
        <v>-7.7360159333492566</v>
      </c>
      <c r="H92">
        <f t="shared" si="4"/>
        <v>-6.6156059137940115</v>
      </c>
      <c r="K92">
        <f>LN(J85/I85)/LN(2)</f>
        <v>15.760993793471457</v>
      </c>
      <c r="L92">
        <f t="shared" si="5"/>
        <v>-0.41974548055049282</v>
      </c>
    </row>
    <row r="93" spans="1:15" x14ac:dyDescent="0.2">
      <c r="A93" s="15">
        <v>3</v>
      </c>
      <c r="B93" s="16" t="s">
        <v>23</v>
      </c>
      <c r="C93" s="17" t="s">
        <v>19</v>
      </c>
      <c r="D93" s="15">
        <v>0.27339800519196611</v>
      </c>
      <c r="E93" s="15">
        <v>0.99955627865700336</v>
      </c>
      <c r="F93">
        <f>LN(D93/(D91+D92+D94))</f>
        <v>-0.97745023721923174</v>
      </c>
      <c r="G93">
        <f>LN(E93/(E91+E92+E94))</f>
        <v>4.0910944485618943</v>
      </c>
      <c r="H93">
        <f t="shared" si="4"/>
        <v>5.0685446857811263</v>
      </c>
      <c r="K93">
        <f>LN(J85/I85)/LN(2)</f>
        <v>15.760993793471457</v>
      </c>
      <c r="L93">
        <f t="shared" si="5"/>
        <v>0.32158788666490223</v>
      </c>
    </row>
    <row r="94" spans="1:15" x14ac:dyDescent="0.2">
      <c r="A94" s="15">
        <v>3</v>
      </c>
      <c r="B94" s="16" t="s">
        <v>23</v>
      </c>
      <c r="C94" s="17" t="s">
        <v>20</v>
      </c>
      <c r="D94" s="15">
        <v>0.23227216832900668</v>
      </c>
      <c r="E94" s="15">
        <v>7.8390770596065678E-3</v>
      </c>
      <c r="F94">
        <f>LN(D94/(D91+D92+D93))</f>
        <v>-1.1955254610678907</v>
      </c>
      <c r="G94">
        <f>LN(E94/(E91+E92+E93))</f>
        <v>-4.8570295391457261</v>
      </c>
      <c r="H94">
        <f t="shared" si="4"/>
        <v>-3.6615040780778356</v>
      </c>
      <c r="K94">
        <f>LN(J85/I85)/LN(2)</f>
        <v>15.760993793471457</v>
      </c>
      <c r="L94">
        <f t="shared" si="5"/>
        <v>-0.23231428969882023</v>
      </c>
    </row>
    <row r="95" spans="1:15" x14ac:dyDescent="0.2">
      <c r="A95" s="24">
        <v>4</v>
      </c>
      <c r="B95" s="25" t="s">
        <v>24</v>
      </c>
      <c r="C95" s="26" t="s">
        <v>17</v>
      </c>
      <c r="D95" s="24">
        <v>0.22419481539670072</v>
      </c>
      <c r="E95" s="24">
        <v>2.8793550244745177E-4</v>
      </c>
      <c r="F95">
        <f>LN(D95/(D96+D97+D98))</f>
        <v>-1.2413860524282883</v>
      </c>
      <c r="G95">
        <f>LN(E95/(E96+E97+E98))</f>
        <v>-8.1524860757802404</v>
      </c>
      <c r="H95">
        <f t="shared" si="4"/>
        <v>-6.9111000233519526</v>
      </c>
      <c r="K95">
        <f>LN(J86/I86)/LN(2)</f>
        <v>15.632698309309502</v>
      </c>
      <c r="L95">
        <f t="shared" si="5"/>
        <v>-0.44209258610436375</v>
      </c>
    </row>
    <row r="96" spans="1:15" x14ac:dyDescent="0.2">
      <c r="A96" s="12">
        <v>4</v>
      </c>
      <c r="B96" s="13" t="s">
        <v>24</v>
      </c>
      <c r="C96" s="14" t="s">
        <v>15</v>
      </c>
      <c r="D96" s="12">
        <v>0.27305577376276513</v>
      </c>
      <c r="E96" s="12">
        <v>0.36150302332277573</v>
      </c>
      <c r="F96">
        <f>LN(D96/(D95+D97+D98))</f>
        <v>-0.97917368308166219</v>
      </c>
      <c r="G96">
        <f>LN(E96/(E95+E97+E98))</f>
        <v>-0.56884653558609477</v>
      </c>
      <c r="H96">
        <f t="shared" si="4"/>
        <v>0.41032714749556742</v>
      </c>
      <c r="K96">
        <f>LN(J86/I86)/LN(2)</f>
        <v>15.632698309309502</v>
      </c>
      <c r="L96">
        <f t="shared" si="5"/>
        <v>2.6248005262866973E-2</v>
      </c>
    </row>
    <row r="97" spans="1:12" x14ac:dyDescent="0.2">
      <c r="A97" s="15">
        <v>4</v>
      </c>
      <c r="B97" s="16" t="s">
        <v>24</v>
      </c>
      <c r="C97" s="17" t="s">
        <v>18</v>
      </c>
      <c r="D97" s="15">
        <v>0.24776119402985075</v>
      </c>
      <c r="E97" s="15">
        <v>0.30593147135041748</v>
      </c>
      <c r="F97">
        <f>LN(D97/(D95+D96+D98))</f>
        <v>-1.1105884797148253</v>
      </c>
      <c r="G97">
        <f>LN(E97/(E95+E96+E98))</f>
        <v>-0.81920957304710518</v>
      </c>
      <c r="H97">
        <f t="shared" si="4"/>
        <v>0.29137890666772015</v>
      </c>
      <c r="K97">
        <f>LN(J86/I86)/LN(2)</f>
        <v>15.632698309309502</v>
      </c>
      <c r="L97">
        <f t="shared" si="5"/>
        <v>1.8639066711483823E-2</v>
      </c>
    </row>
    <row r="98" spans="1:12" x14ac:dyDescent="0.2">
      <c r="A98" s="15">
        <v>4</v>
      </c>
      <c r="B98" s="16" t="s">
        <v>24</v>
      </c>
      <c r="C98" s="17" t="s">
        <v>19</v>
      </c>
      <c r="D98" s="15">
        <v>0.2549882168106834</v>
      </c>
      <c r="E98" s="15">
        <v>0.33227756982435935</v>
      </c>
      <c r="F98">
        <f>LN(D98/(D95+D96+D97))</f>
        <v>-1.0721826991107597</v>
      </c>
      <c r="G98">
        <f>LN(E98/(E95+E96+E97))</f>
        <v>-0.69790189018748661</v>
      </c>
      <c r="H98">
        <f t="shared" si="4"/>
        <v>0.37428080892327309</v>
      </c>
      <c r="K98">
        <f>LN(J86/I86)/LN(2)</f>
        <v>15.632698309309502</v>
      </c>
      <c r="L98">
        <f t="shared" si="5"/>
        <v>2.3942175657569197E-2</v>
      </c>
    </row>
    <row r="99" spans="1:12" x14ac:dyDescent="0.2">
      <c r="A99" s="15">
        <v>5</v>
      </c>
      <c r="B99" s="16" t="s">
        <v>25</v>
      </c>
      <c r="C99" s="17" t="s">
        <v>14</v>
      </c>
      <c r="D99" s="15">
        <v>0.25026141512722205</v>
      </c>
      <c r="E99" s="15">
        <v>4.4028618602091358E-3</v>
      </c>
      <c r="F99">
        <f>LN(D99/(D100+D101+D102))</f>
        <v>-1.0972185602195057</v>
      </c>
      <c r="G99">
        <f>LN(E99/(E100+E101+E102))</f>
        <v>-5.431848759172559</v>
      </c>
      <c r="H99">
        <f t="shared" si="4"/>
        <v>-4.3346301989530538</v>
      </c>
      <c r="K99">
        <f>LN(J87/I87)/LN(2)</f>
        <v>15.704403384587323</v>
      </c>
      <c r="L99">
        <f t="shared" si="5"/>
        <v>-0.27601368181914909</v>
      </c>
    </row>
    <row r="100" spans="1:12" x14ac:dyDescent="0.2">
      <c r="A100" s="15">
        <v>5</v>
      </c>
      <c r="B100" s="16" t="s">
        <v>25</v>
      </c>
      <c r="C100" s="17" t="s">
        <v>13</v>
      </c>
      <c r="D100" s="15">
        <v>0.25730219588706865</v>
      </c>
      <c r="E100" s="15">
        <v>6.3684251906596431E-3</v>
      </c>
      <c r="F100">
        <f>LN(D100/(D99+D101+D102))</f>
        <v>-1.0600379844469459</v>
      </c>
      <c r="G100">
        <f>LN(E100/(E99+E101+E102))</f>
        <v>-5.0607962603994663</v>
      </c>
      <c r="H100">
        <f t="shared" si="4"/>
        <v>-4.0007582759525206</v>
      </c>
      <c r="K100">
        <f>LN(J87/I87)/LN(2)</f>
        <v>15.704403384587323</v>
      </c>
      <c r="L100">
        <f t="shared" si="5"/>
        <v>-0.25475391697330957</v>
      </c>
    </row>
    <row r="101" spans="1:12" x14ac:dyDescent="0.2">
      <c r="A101" s="12">
        <v>5</v>
      </c>
      <c r="B101" s="13" t="s">
        <v>25</v>
      </c>
      <c r="C101" s="14" t="s">
        <v>20</v>
      </c>
      <c r="D101" s="12">
        <v>0.22070407807598458</v>
      </c>
      <c r="E101" s="12">
        <v>5.5035773252614197E-4</v>
      </c>
      <c r="F101">
        <f>LN(D101/(D99+D100+D102))</f>
        <v>-1.2615680568293688</v>
      </c>
      <c r="G101">
        <f>LN(E101/(E99+E100+E102))</f>
        <v>-7.5151111172281677</v>
      </c>
      <c r="H101">
        <f t="shared" si="4"/>
        <v>-6.2535430603987994</v>
      </c>
      <c r="K101">
        <f>LN(J87/I87)/LN(2)</f>
        <v>15.704403384587323</v>
      </c>
      <c r="L101">
        <f t="shared" si="5"/>
        <v>-0.39820316042927018</v>
      </c>
    </row>
    <row r="102" spans="1:12" x14ac:dyDescent="0.2">
      <c r="A102" s="36">
        <v>5</v>
      </c>
      <c r="B102" s="37" t="s">
        <v>25</v>
      </c>
      <c r="C102" s="38" t="s">
        <v>21</v>
      </c>
      <c r="D102" s="36">
        <v>0.27173231090972466</v>
      </c>
      <c r="E102" s="36">
        <v>0.9994496422674739</v>
      </c>
      <c r="F102">
        <f>LN(D102/(D99+D100+D101))</f>
        <v>-0.98585125477000168</v>
      </c>
      <c r="G102">
        <f>LN(E102/(E99+E100+E101))</f>
        <v>4.480488408640551</v>
      </c>
      <c r="H102">
        <f t="shared" si="4"/>
        <v>5.4663396634105528</v>
      </c>
      <c r="K102">
        <f>LN(J87/I87)/LN(2)</f>
        <v>15.704403384587323</v>
      </c>
      <c r="L102">
        <f t="shared" si="5"/>
        <v>0.34807687560899953</v>
      </c>
    </row>
    <row r="103" spans="1:12" x14ac:dyDescent="0.2">
      <c r="A103" s="15">
        <v>6</v>
      </c>
      <c r="B103" s="16" t="s">
        <v>26</v>
      </c>
      <c r="C103" s="17" t="s">
        <v>15</v>
      </c>
      <c r="D103" s="15">
        <v>0.28068259385665528</v>
      </c>
      <c r="E103" s="15">
        <v>0.37448515066117494</v>
      </c>
      <c r="F103">
        <f>LN(D103/(D104+D105+D106))</f>
        <v>-0.94107824363423009</v>
      </c>
      <c r="G103">
        <f>LN(E103/(E104+E105+E106))</f>
        <v>-0.51302291850919612</v>
      </c>
      <c r="H103">
        <f t="shared" si="4"/>
        <v>0.42805532512503397</v>
      </c>
      <c r="K103">
        <f>LN(J88/I88)/LN(2)</f>
        <v>15.5201447771282</v>
      </c>
      <c r="L103">
        <f t="shared" si="5"/>
        <v>2.7580627067078173E-2</v>
      </c>
    </row>
    <row r="104" spans="1:12" x14ac:dyDescent="0.2">
      <c r="A104" s="15">
        <v>6</v>
      </c>
      <c r="B104" s="16" t="s">
        <v>26</v>
      </c>
      <c r="C104" s="17" t="s">
        <v>14</v>
      </c>
      <c r="D104" s="15">
        <v>0.23918088737201365</v>
      </c>
      <c r="E104" s="15">
        <v>2.1677866897897247E-4</v>
      </c>
      <c r="F104">
        <f>LN(D104/(D103+D105+D106))</f>
        <v>-1.1571755160731998</v>
      </c>
      <c r="G104">
        <f>LN(E104/(E103+E105+E106))</f>
        <v>-8.4364168813889489</v>
      </c>
      <c r="H104">
        <f t="shared" si="4"/>
        <v>-7.2792413653157491</v>
      </c>
      <c r="K104">
        <f>LN(J88/I88)/LN(2)</f>
        <v>15.5201447771282</v>
      </c>
      <c r="L104">
        <f t="shared" si="5"/>
        <v>-0.46901890864079154</v>
      </c>
    </row>
    <row r="105" spans="1:12" x14ac:dyDescent="0.2">
      <c r="A105" s="12">
        <v>6</v>
      </c>
      <c r="B105" s="13" t="s">
        <v>26</v>
      </c>
      <c r="C105" s="14" t="s">
        <v>18</v>
      </c>
      <c r="D105" s="12">
        <v>0.24191126279863484</v>
      </c>
      <c r="E105" s="12">
        <v>0.31519618469542598</v>
      </c>
      <c r="F105">
        <f>LN(D105/(D103+D104+D106))</f>
        <v>-1.1422294700765809</v>
      </c>
      <c r="G105">
        <f>LN(E105/(E103+E104+E106))</f>
        <v>-0.77593714270862035</v>
      </c>
      <c r="H105">
        <f t="shared" si="4"/>
        <v>0.36629232736796058</v>
      </c>
      <c r="K105">
        <f>LN(J88/I88)/LN(2)</f>
        <v>15.5201447771282</v>
      </c>
      <c r="L105">
        <f t="shared" si="5"/>
        <v>2.3601089592138341E-2</v>
      </c>
    </row>
    <row r="106" spans="1:12" x14ac:dyDescent="0.2">
      <c r="A106" s="36">
        <v>6</v>
      </c>
      <c r="B106" s="37" t="s">
        <v>26</v>
      </c>
      <c r="C106" s="38" t="s">
        <v>21</v>
      </c>
      <c r="D106" s="36">
        <v>0.23822525597269625</v>
      </c>
      <c r="E106" s="36">
        <v>0.31010188597442012</v>
      </c>
      <c r="F106">
        <f>LN(D106/(D103+D104+D105))</f>
        <v>-1.162434220738829</v>
      </c>
      <c r="G106">
        <f>LN(E106/(E103+E104+E105))</f>
        <v>-0.79964301794139658</v>
      </c>
      <c r="H106">
        <f t="shared" si="4"/>
        <v>0.36279120279743238</v>
      </c>
      <c r="K106">
        <f>LN(J88/I88)/LN(2)</f>
        <v>15.5201447771282</v>
      </c>
      <c r="L106">
        <f t="shared" si="5"/>
        <v>2.3375503773139555E-2</v>
      </c>
    </row>
    <row r="107" spans="1:12" x14ac:dyDescent="0.2">
      <c r="A107" s="15">
        <v>7</v>
      </c>
      <c r="B107" s="16" t="s">
        <v>27</v>
      </c>
      <c r="C107" s="17" t="s">
        <v>15</v>
      </c>
      <c r="D107" s="15">
        <v>0.27153000458085202</v>
      </c>
      <c r="E107" s="15">
        <v>0.37874901341752171</v>
      </c>
      <c r="F107">
        <f>LN(D107/(D108+D109+D110))</f>
        <v>-0.98687379061339875</v>
      </c>
      <c r="G107">
        <f>LN(E107/(E108+E109+E110))</f>
        <v>-0.49486141348794493</v>
      </c>
      <c r="H107">
        <f t="shared" si="4"/>
        <v>0.49201237712545381</v>
      </c>
      <c r="K107">
        <f>LN(J89/I89)/LN(2)</f>
        <v>15.830159703416237</v>
      </c>
      <c r="L107">
        <f t="shared" si="5"/>
        <v>3.1080695731659284E-2</v>
      </c>
    </row>
    <row r="108" spans="1:12" x14ac:dyDescent="0.2">
      <c r="A108" s="15">
        <v>7</v>
      </c>
      <c r="B108" s="16" t="s">
        <v>27</v>
      </c>
      <c r="C108" s="17" t="s">
        <v>13</v>
      </c>
      <c r="D108" s="15">
        <v>0.239120476408612</v>
      </c>
      <c r="E108" s="15">
        <v>3.9463299131807419E-4</v>
      </c>
      <c r="F108">
        <f>LN(D108/(D107+D109+D110))</f>
        <v>-1.1575075217306561</v>
      </c>
      <c r="G108">
        <f>LN(E108/(E107+E109+E110))</f>
        <v>-7.8371596500016754</v>
      </c>
      <c r="H108">
        <f t="shared" si="4"/>
        <v>-6.6796521282710195</v>
      </c>
      <c r="K108">
        <f>LN(J89/I89)/LN(2)</f>
        <v>15.830159703416237</v>
      </c>
      <c r="L108">
        <f t="shared" si="5"/>
        <v>-0.42195734303485977</v>
      </c>
    </row>
    <row r="109" spans="1:12" x14ac:dyDescent="0.2">
      <c r="A109" s="12">
        <v>7</v>
      </c>
      <c r="B109" s="13" t="s">
        <v>27</v>
      </c>
      <c r="C109" s="14" t="s">
        <v>19</v>
      </c>
      <c r="D109" s="12">
        <v>0.23694457169033434</v>
      </c>
      <c r="E109" s="12">
        <v>0.30840568271507496</v>
      </c>
      <c r="F109">
        <f>LN(D109/(D107+D108+D110))</f>
        <v>-1.1695044348169945</v>
      </c>
      <c r="G109">
        <f>LN(E109/(E107+E108+E110))</f>
        <v>-0.80758346904721401</v>
      </c>
      <c r="H109">
        <f t="shared" si="4"/>
        <v>0.3619209657697805</v>
      </c>
      <c r="K109">
        <f>LN(J89/I89)/LN(2)</f>
        <v>15.830159703416237</v>
      </c>
      <c r="L109">
        <f t="shared" si="5"/>
        <v>2.2862748863593331E-2</v>
      </c>
    </row>
    <row r="110" spans="1:12" x14ac:dyDescent="0.2">
      <c r="A110" s="36">
        <v>7</v>
      </c>
      <c r="B110" s="37" t="s">
        <v>27</v>
      </c>
      <c r="C110" s="38" t="s">
        <v>21</v>
      </c>
      <c r="D110" s="36">
        <v>0.25240494732020158</v>
      </c>
      <c r="E110" s="36">
        <v>0.31245067087608525</v>
      </c>
      <c r="F110">
        <f>LN(D110/(D107+D108+D109))</f>
        <v>-1.0858267263711379</v>
      </c>
      <c r="G110">
        <f>LN(E110/(E107+E108+E109))</f>
        <v>-0.78868697489987905</v>
      </c>
      <c r="H110">
        <f t="shared" si="4"/>
        <v>0.29713975147125882</v>
      </c>
      <c r="K110">
        <f>LN(J89/I89)/LN(2)</f>
        <v>15.830159703416237</v>
      </c>
      <c r="L110">
        <f t="shared" si="5"/>
        <v>1.8770483497215405E-2</v>
      </c>
    </row>
    <row r="111" spans="1:12" x14ac:dyDescent="0.2">
      <c r="A111" s="15">
        <v>8</v>
      </c>
      <c r="B111" s="16" t="s">
        <v>28</v>
      </c>
      <c r="C111" s="17" t="s">
        <v>18</v>
      </c>
      <c r="D111" s="15">
        <v>0.25396961634194487</v>
      </c>
      <c r="E111" s="15">
        <v>0.33892642927644068</v>
      </c>
      <c r="F111">
        <f>LN(D111/(D112+D113+D114))</f>
        <v>-1.0775516889761108</v>
      </c>
      <c r="G111">
        <f>LN(E111/(E112+E113+E114))</f>
        <v>-0.66808207476746861</v>
      </c>
      <c r="H111">
        <f t="shared" si="4"/>
        <v>0.40946961420864214</v>
      </c>
      <c r="K111">
        <f>LN(J90/I90)/LN(2)</f>
        <v>16.064247055130281</v>
      </c>
      <c r="L111">
        <f t="shared" si="5"/>
        <v>2.5489499308831525E-2</v>
      </c>
    </row>
    <row r="112" spans="1:12" x14ac:dyDescent="0.2">
      <c r="A112" s="15">
        <v>8</v>
      </c>
      <c r="B112" s="16" t="s">
        <v>28</v>
      </c>
      <c r="C112" s="17" t="s">
        <v>19</v>
      </c>
      <c r="D112" s="15">
        <v>0.27697193373959317</v>
      </c>
      <c r="E112" s="15">
        <v>0.3445448333459874</v>
      </c>
      <c r="F112">
        <f>LN(D112/(D111+D113+D114))</f>
        <v>-0.95953186176184968</v>
      </c>
      <c r="G112">
        <f>LN(E112/(E111+E113+E114))</f>
        <v>-0.64310568289573566</v>
      </c>
      <c r="H112">
        <f t="shared" si="4"/>
        <v>0.31642617886611402</v>
      </c>
      <c r="K112">
        <f>LN(J90/I90)/LN(2)</f>
        <v>16.064247055130281</v>
      </c>
      <c r="L112">
        <f t="shared" si="5"/>
        <v>1.9697541863006901E-2</v>
      </c>
    </row>
    <row r="113" spans="1:12" x14ac:dyDescent="0.2">
      <c r="A113" s="15">
        <v>8</v>
      </c>
      <c r="B113" s="16" t="s">
        <v>28</v>
      </c>
      <c r="C113" s="17" t="s">
        <v>20</v>
      </c>
      <c r="D113" s="15">
        <v>0.22435842416959917</v>
      </c>
      <c r="E113" s="15">
        <v>3.7962189659099537E-4</v>
      </c>
      <c r="F113">
        <f>LN(D113/(D111+D112+D114))</f>
        <v>-1.2404456457177886</v>
      </c>
      <c r="G113">
        <f>LN(E113/(E111+E112+E114))</f>
        <v>-7.8759551155937215</v>
      </c>
      <c r="H113">
        <f t="shared" si="4"/>
        <v>-6.6355094698759327</v>
      </c>
      <c r="K113">
        <f>LN(J90/I90)/LN(2)</f>
        <v>16.064247055130281</v>
      </c>
      <c r="L113">
        <f t="shared" si="5"/>
        <v>-0.41306072093536528</v>
      </c>
    </row>
    <row r="114" spans="1:12" x14ac:dyDescent="0.2">
      <c r="A114" s="42">
        <v>8</v>
      </c>
      <c r="B114" s="43" t="s">
        <v>28</v>
      </c>
      <c r="C114" s="44" t="s">
        <v>21</v>
      </c>
      <c r="D114" s="42">
        <v>0.24470002574886285</v>
      </c>
      <c r="E114" s="42">
        <v>0.3161491154809809</v>
      </c>
      <c r="F114">
        <f>LN(D114/(D111+D112+D113))</f>
        <v>-1.1270819115536252</v>
      </c>
      <c r="G114">
        <f>LN(E114/(E111+E112+E113))</f>
        <v>-0.77152590204888349</v>
      </c>
      <c r="H114">
        <f t="shared" si="4"/>
        <v>0.35555600950474175</v>
      </c>
      <c r="K114">
        <f>LN(J90/I90)/LN(2)</f>
        <v>16.064247055130281</v>
      </c>
      <c r="L114">
        <f t="shared" si="5"/>
        <v>2.2133375332471082E-2</v>
      </c>
    </row>
    <row r="115" spans="1:12" ht="21" thickBot="1" x14ac:dyDescent="0.3">
      <c r="A115" s="1" t="s">
        <v>0</v>
      </c>
      <c r="D115" s="45" t="s">
        <v>29</v>
      </c>
      <c r="E115" s="45"/>
    </row>
    <row r="116" spans="1:12" ht="18" thickTop="1" thickBot="1" x14ac:dyDescent="0.25">
      <c r="A116" s="3" t="s">
        <v>2</v>
      </c>
      <c r="D116" s="5">
        <v>4</v>
      </c>
      <c r="E116" s="3">
        <v>4</v>
      </c>
    </row>
    <row r="117" spans="1:12" ht="17" thickBot="1" x14ac:dyDescent="0.25">
      <c r="A117" s="3" t="s">
        <v>3</v>
      </c>
      <c r="D117" s="7" t="s">
        <v>5</v>
      </c>
      <c r="E117" s="3" t="s">
        <v>5</v>
      </c>
    </row>
    <row r="118" spans="1:12" ht="17" thickBot="1" x14ac:dyDescent="0.25">
      <c r="A118" s="3" t="s">
        <v>7</v>
      </c>
      <c r="D118" s="7">
        <v>0</v>
      </c>
      <c r="E118" s="3">
        <v>48</v>
      </c>
    </row>
    <row r="119" spans="1:12" ht="18" thickBot="1" x14ac:dyDescent="0.25">
      <c r="A119" s="3" t="s">
        <v>8</v>
      </c>
      <c r="B119" s="8"/>
      <c r="C119" s="9" t="s">
        <v>9</v>
      </c>
      <c r="D119" s="7" t="s">
        <v>4</v>
      </c>
      <c r="E119" s="3">
        <v>0.04</v>
      </c>
    </row>
    <row r="120" spans="1:12" ht="17" thickBot="1" x14ac:dyDescent="0.25">
      <c r="A120" s="7" t="s">
        <v>10</v>
      </c>
      <c r="B120" s="10" t="s">
        <v>11</v>
      </c>
      <c r="C120" s="11" t="s">
        <v>12</v>
      </c>
      <c r="D120" s="3">
        <v>40</v>
      </c>
      <c r="E120" s="3">
        <v>46</v>
      </c>
      <c r="F120" s="63" t="s">
        <v>31</v>
      </c>
      <c r="G120" s="63" t="s">
        <v>32</v>
      </c>
      <c r="H120" s="63" t="s">
        <v>33</v>
      </c>
      <c r="I120" t="s">
        <v>34</v>
      </c>
      <c r="J120" t="s">
        <v>35</v>
      </c>
      <c r="K120" t="s">
        <v>36</v>
      </c>
      <c r="L120" t="s">
        <v>37</v>
      </c>
    </row>
    <row r="121" spans="1:12" x14ac:dyDescent="0.2">
      <c r="A121" s="12">
        <v>1</v>
      </c>
      <c r="B121" s="13" t="s">
        <v>16</v>
      </c>
      <c r="C121" s="14" t="s">
        <v>17</v>
      </c>
      <c r="D121" s="12">
        <v>0.26643030093393283</v>
      </c>
      <c r="E121" s="12">
        <v>4.6180844185831715E-4</v>
      </c>
      <c r="F121">
        <f>LN(D121/(D122+D123+D124))</f>
        <v>-1.0128099412110672</v>
      </c>
      <c r="G121">
        <f>LN(E121/(E122+E123+E124))</f>
        <v>-7.6877221514946426</v>
      </c>
      <c r="H121">
        <f>G121-F121</f>
        <v>-6.6749122102835754</v>
      </c>
      <c r="I121">
        <v>36402.239999999998</v>
      </c>
      <c r="J121">
        <v>1826739064</v>
      </c>
      <c r="K121">
        <f>LN(J121/I121)/LN(2)</f>
        <v>15.614883816007216</v>
      </c>
      <c r="L121">
        <f>H121/K121</f>
        <v>-0.4274711415682102</v>
      </c>
    </row>
    <row r="122" spans="1:12" x14ac:dyDescent="0.2">
      <c r="A122" s="15">
        <v>1</v>
      </c>
      <c r="B122" s="16" t="s">
        <v>16</v>
      </c>
      <c r="C122" s="17" t="s">
        <v>15</v>
      </c>
      <c r="D122" s="15">
        <v>0.263057765479073</v>
      </c>
      <c r="E122" s="15">
        <v>0.99953819155814172</v>
      </c>
      <c r="F122">
        <f>LN(D122/(D121+D123+D124))</f>
        <v>-1.0301358612406191</v>
      </c>
      <c r="G122">
        <f>LN(E122/(E121+E123+E124))</f>
        <v>4.7895267078724153</v>
      </c>
      <c r="H122">
        <f t="shared" ref="H122:H152" si="6">G122-F122</f>
        <v>5.8196625691130341</v>
      </c>
      <c r="I122">
        <v>36114.239999999998</v>
      </c>
      <c r="J122">
        <v>1803854688</v>
      </c>
      <c r="K122">
        <f>LN(J121/I121)/LN(2)</f>
        <v>15.614883816007216</v>
      </c>
      <c r="L122">
        <f t="shared" ref="L122:L152" si="7">H122/K122</f>
        <v>0.37269970354484155</v>
      </c>
    </row>
    <row r="123" spans="1:12" x14ac:dyDescent="0.2">
      <c r="A123" s="15">
        <v>1</v>
      </c>
      <c r="B123" s="16" t="s">
        <v>16</v>
      </c>
      <c r="C123" s="17" t="s">
        <v>14</v>
      </c>
      <c r="D123" s="15">
        <v>0.23062953995157384</v>
      </c>
      <c r="E123" s="15">
        <v>4.7104461069548348E-3</v>
      </c>
      <c r="F123">
        <f>LN(D123/(D121+D122+D124))</f>
        <v>-1.2047598960627532</v>
      </c>
      <c r="G123">
        <f>LN(E123/(E121+E122+E124))</f>
        <v>-5.3611080375557103</v>
      </c>
      <c r="H123">
        <f t="shared" si="6"/>
        <v>-4.1563481414929573</v>
      </c>
      <c r="I123">
        <v>34681.560000000005</v>
      </c>
      <c r="J123">
        <v>1703304296</v>
      </c>
      <c r="K123">
        <f>LN(J121/I121)/LN(2)</f>
        <v>15.614883816007216</v>
      </c>
      <c r="L123">
        <f t="shared" si="7"/>
        <v>-0.26617861461333314</v>
      </c>
    </row>
    <row r="124" spans="1:12" x14ac:dyDescent="0.2">
      <c r="A124" s="15">
        <v>1</v>
      </c>
      <c r="B124" s="16" t="s">
        <v>16</v>
      </c>
      <c r="C124" s="17" t="s">
        <v>13</v>
      </c>
      <c r="D124" s="15">
        <v>0.23988239363542027</v>
      </c>
      <c r="E124" s="15">
        <v>3.1402974046365567E-3</v>
      </c>
      <c r="F124">
        <f>LN(D124/(D121+D122+D123))</f>
        <v>-1.1533243898044456</v>
      </c>
      <c r="G124">
        <f>LN(E124/(E121+E122+E123))</f>
        <v>-5.7681371553667447</v>
      </c>
      <c r="H124">
        <f t="shared" si="6"/>
        <v>-4.6148127655622986</v>
      </c>
      <c r="I124">
        <v>40538.58</v>
      </c>
      <c r="J124">
        <v>1918625392.0000002</v>
      </c>
      <c r="K124">
        <f>LN(J121/I121)/LN(2)</f>
        <v>15.614883816007216</v>
      </c>
      <c r="L124">
        <f t="shared" si="7"/>
        <v>-0.29553935975056927</v>
      </c>
    </row>
    <row r="125" spans="1:12" x14ac:dyDescent="0.2">
      <c r="A125" s="24">
        <v>2</v>
      </c>
      <c r="B125" s="25" t="s">
        <v>22</v>
      </c>
      <c r="C125" s="26" t="s">
        <v>17</v>
      </c>
      <c r="D125" s="24">
        <v>0.25012251298637656</v>
      </c>
      <c r="E125" s="24">
        <v>7.2498791686805217E-3</v>
      </c>
      <c r="F125">
        <f>LN(D125/(D126+D127+D128))</f>
        <v>-1.0979589927671711</v>
      </c>
      <c r="G125">
        <f>LN(E125/(E126+E127+E128))</f>
        <v>-4.9315920867558027</v>
      </c>
      <c r="H125">
        <f t="shared" si="6"/>
        <v>-3.8336330939886318</v>
      </c>
      <c r="I125">
        <v>39975.18</v>
      </c>
      <c r="J125">
        <v>2006096876.0000002</v>
      </c>
      <c r="K125">
        <f>LN(J122/I122)/LN(2)</f>
        <v>15.608155789276584</v>
      </c>
      <c r="L125">
        <f t="shared" si="7"/>
        <v>-0.24561730070778051</v>
      </c>
    </row>
    <row r="126" spans="1:12" x14ac:dyDescent="0.2">
      <c r="A126" s="12">
        <v>2</v>
      </c>
      <c r="B126" s="13" t="s">
        <v>22</v>
      </c>
      <c r="C126" s="14" t="s">
        <v>14</v>
      </c>
      <c r="D126" s="12">
        <v>0.23179457022444372</v>
      </c>
      <c r="E126" s="12">
        <v>4.833252779120348E-4</v>
      </c>
      <c r="F126">
        <f>LN(D126/(D125+D127+D128))</f>
        <v>-1.1982056778335439</v>
      </c>
      <c r="G126">
        <f>LN(E126/(E125+E127+E128))</f>
        <v>-7.6463537224459994</v>
      </c>
      <c r="H126">
        <f t="shared" si="6"/>
        <v>-6.4481480446124557</v>
      </c>
      <c r="I126">
        <v>37896.18</v>
      </c>
      <c r="J126">
        <v>1856457228</v>
      </c>
      <c r="K126">
        <f>LN(J122/I122)/LN(2)</f>
        <v>15.608155789276584</v>
      </c>
      <c r="L126">
        <f t="shared" si="7"/>
        <v>-0.41312683776789227</v>
      </c>
    </row>
    <row r="127" spans="1:12" x14ac:dyDescent="0.2">
      <c r="A127" s="15">
        <v>2</v>
      </c>
      <c r="B127" s="16" t="s">
        <v>22</v>
      </c>
      <c r="C127" s="17" t="s">
        <v>18</v>
      </c>
      <c r="D127" s="15">
        <v>0.26413799862785453</v>
      </c>
      <c r="E127" s="15">
        <v>0.9993233446109232</v>
      </c>
      <c r="F127">
        <f>LN(D127/(D125+D126+D128))</f>
        <v>-1.0245709143633017</v>
      </c>
      <c r="G127">
        <f>LN(E127/(E125+E126+E128))</f>
        <v>4.3607797831696136</v>
      </c>
      <c r="H127">
        <f t="shared" si="6"/>
        <v>5.3853506975329157</v>
      </c>
      <c r="I127">
        <v>37572.660000000003</v>
      </c>
      <c r="J127">
        <v>1936108400</v>
      </c>
      <c r="K127">
        <f>LN(J122/I122)/LN(2)</f>
        <v>15.608155789276584</v>
      </c>
      <c r="L127">
        <f t="shared" si="7"/>
        <v>0.34503440190114348</v>
      </c>
    </row>
    <row r="128" spans="1:12" x14ac:dyDescent="0.2">
      <c r="A128" s="15">
        <v>2</v>
      </c>
      <c r="B128" s="16" t="s">
        <v>22</v>
      </c>
      <c r="C128" s="17" t="s">
        <v>20</v>
      </c>
      <c r="D128" s="15">
        <v>0.25394491816132508</v>
      </c>
      <c r="E128" s="15">
        <v>5.0265828902851615E-3</v>
      </c>
      <c r="F128">
        <f>LN(D128/(D125+D126+D127))</f>
        <v>-1.0776820478539302</v>
      </c>
      <c r="G128">
        <f>LN(E128/(E125+E126+E127))</f>
        <v>-5.3000466397237096</v>
      </c>
      <c r="H128">
        <f t="shared" si="6"/>
        <v>-4.2223645918697796</v>
      </c>
      <c r="I128">
        <v>38292.179999999993</v>
      </c>
      <c r="J128">
        <v>1774359180</v>
      </c>
      <c r="K128">
        <f>LN(J122/I122)/LN(2)</f>
        <v>15.608155789276584</v>
      </c>
      <c r="L128">
        <f t="shared" si="7"/>
        <v>-0.27052296561331801</v>
      </c>
    </row>
    <row r="129" spans="1:12" x14ac:dyDescent="0.2">
      <c r="A129" s="24">
        <v>3</v>
      </c>
      <c r="B129" s="25" t="s">
        <v>23</v>
      </c>
      <c r="C129" s="26" t="s">
        <v>17</v>
      </c>
      <c r="D129" s="24">
        <v>0.24368777954119175</v>
      </c>
      <c r="E129" s="24">
        <v>8.034610630407911E-3</v>
      </c>
      <c r="F129">
        <f>LN(D129/(D130+D131+D132))</f>
        <v>-1.1325664670755515</v>
      </c>
      <c r="G129">
        <f>LN(E129/(E130+E131+E132))</f>
        <v>-4.8300046146554347</v>
      </c>
      <c r="H129">
        <f t="shared" si="6"/>
        <v>-3.6974381475798834</v>
      </c>
      <c r="K129">
        <f>LN(J123/I123)/LN(2)</f>
        <v>15.583807877112992</v>
      </c>
      <c r="L129">
        <f t="shared" si="7"/>
        <v>-0.23726153304354386</v>
      </c>
    </row>
    <row r="130" spans="1:12" x14ac:dyDescent="0.2">
      <c r="A130" s="12">
        <v>3</v>
      </c>
      <c r="B130" s="13" t="s">
        <v>23</v>
      </c>
      <c r="C130" s="14" t="s">
        <v>13</v>
      </c>
      <c r="D130" s="12">
        <v>0.23546385802914438</v>
      </c>
      <c r="E130" s="12">
        <v>1.5451174289245981E-4</v>
      </c>
      <c r="F130">
        <f>LN(D130/(D129+D131+D132))</f>
        <v>-1.1777118669687099</v>
      </c>
      <c r="G130">
        <f>LN(E130/(E129+E131+E132))</f>
        <v>-8.7890507135210481</v>
      </c>
      <c r="H130">
        <f t="shared" si="6"/>
        <v>-7.6113388465523384</v>
      </c>
      <c r="K130">
        <f>LN(J123/I123)/LN(2)</f>
        <v>15.583807877112992</v>
      </c>
      <c r="L130">
        <f t="shared" si="7"/>
        <v>-0.48841328811109491</v>
      </c>
    </row>
    <row r="131" spans="1:12" x14ac:dyDescent="0.2">
      <c r="A131" s="15">
        <v>3</v>
      </c>
      <c r="B131" s="16" t="s">
        <v>23</v>
      </c>
      <c r="C131" s="17" t="s">
        <v>19</v>
      </c>
      <c r="D131" s="15">
        <v>0.28293175587938246</v>
      </c>
      <c r="E131" s="15">
        <v>0.99969097651421512</v>
      </c>
      <c r="F131">
        <f>LN(D131/(D129+D130+D132))</f>
        <v>-0.92996529289432828</v>
      </c>
      <c r="G131">
        <f>LN(E131/(E129+E130+E132))</f>
        <v>4.2423318943416906</v>
      </c>
      <c r="H131">
        <f t="shared" si="6"/>
        <v>5.1722971872360191</v>
      </c>
      <c r="K131">
        <f>LN(J123/I123)/LN(2)</f>
        <v>15.583807877112992</v>
      </c>
      <c r="L131">
        <f t="shared" si="7"/>
        <v>0.33190201188454477</v>
      </c>
    </row>
    <row r="132" spans="1:12" x14ac:dyDescent="0.2">
      <c r="A132" s="15">
        <v>3</v>
      </c>
      <c r="B132" s="16" t="s">
        <v>23</v>
      </c>
      <c r="C132" s="17" t="s">
        <v>20</v>
      </c>
      <c r="D132" s="15">
        <v>0.23791660655028135</v>
      </c>
      <c r="E132" s="15">
        <v>6.180469715698393E-3</v>
      </c>
      <c r="F132">
        <f>LN(D132/(D129+D130+D131))</f>
        <v>-1.1641357702974786</v>
      </c>
      <c r="G132">
        <f>LN(E132/(E129+E130+E131))</f>
        <v>-5.0942102176821598</v>
      </c>
      <c r="H132">
        <f t="shared" si="6"/>
        <v>-3.9300744473846811</v>
      </c>
      <c r="K132">
        <f>LN(J123/I123)/LN(2)</f>
        <v>15.583807877112992</v>
      </c>
      <c r="L132">
        <f t="shared" si="7"/>
        <v>-0.25218961106139831</v>
      </c>
    </row>
    <row r="133" spans="1:12" x14ac:dyDescent="0.2">
      <c r="A133" s="24">
        <v>4</v>
      </c>
      <c r="B133" s="25" t="s">
        <v>24</v>
      </c>
      <c r="C133" s="26" t="s">
        <v>17</v>
      </c>
      <c r="D133" s="24">
        <v>0.24330755502676979</v>
      </c>
      <c r="E133" s="24">
        <v>0</v>
      </c>
      <c r="F133">
        <f>LN(D133/(D134+D135+D136))</f>
        <v>-1.1346305878572658</v>
      </c>
      <c r="G133" t="e">
        <f>LN(E133/(E134+E135+E136))</f>
        <v>#NUM!</v>
      </c>
      <c r="H133" t="e">
        <f t="shared" si="6"/>
        <v>#NUM!</v>
      </c>
      <c r="K133">
        <f>LN(J124/I124)/LN(2)</f>
        <v>15.530417975524035</v>
      </c>
      <c r="L133" t="e">
        <f t="shared" si="7"/>
        <v>#NUM!</v>
      </c>
    </row>
    <row r="134" spans="1:12" x14ac:dyDescent="0.2">
      <c r="A134" s="12">
        <v>4</v>
      </c>
      <c r="B134" s="13" t="s">
        <v>24</v>
      </c>
      <c r="C134" s="14" t="s">
        <v>15</v>
      </c>
      <c r="D134" s="12">
        <v>0.25877453896490188</v>
      </c>
      <c r="E134" s="12">
        <v>0.34666895604395598</v>
      </c>
      <c r="F134">
        <f>LN(D134/(D133+D135+D136))</f>
        <v>-1.0523476682587141</v>
      </c>
      <c r="G134">
        <f>LN(E134/(E133+E135+E136))</f>
        <v>-0.63371365198294893</v>
      </c>
      <c r="H134">
        <f t="shared" si="6"/>
        <v>0.41863401627576513</v>
      </c>
      <c r="K134">
        <f>LN(J124/I124)/LN(2)</f>
        <v>15.530417975524035</v>
      </c>
      <c r="L134">
        <f t="shared" si="7"/>
        <v>2.6955746904914799E-2</v>
      </c>
    </row>
    <row r="135" spans="1:12" x14ac:dyDescent="0.2">
      <c r="A135" s="15">
        <v>4</v>
      </c>
      <c r="B135" s="16" t="s">
        <v>24</v>
      </c>
      <c r="C135" s="17" t="s">
        <v>18</v>
      </c>
      <c r="D135" s="15">
        <v>0.23051754907792982</v>
      </c>
      <c r="E135" s="15">
        <v>0.31335851648351648</v>
      </c>
      <c r="F135">
        <f>LN(D135/(D133+D134+D136))</f>
        <v>-1.2053911528326822</v>
      </c>
      <c r="G135">
        <f>LN(E135/(E133+E134+E136))</f>
        <v>-0.78446434283022648</v>
      </c>
      <c r="H135">
        <f t="shared" si="6"/>
        <v>0.42092681000245569</v>
      </c>
      <c r="K135">
        <f>LN(J124/I124)/LN(2)</f>
        <v>15.530417975524035</v>
      </c>
      <c r="L135">
        <f t="shared" si="7"/>
        <v>2.7103379359514797E-2</v>
      </c>
    </row>
    <row r="136" spans="1:12" x14ac:dyDescent="0.2">
      <c r="A136" s="15">
        <v>4</v>
      </c>
      <c r="B136" s="16" t="s">
        <v>24</v>
      </c>
      <c r="C136" s="17" t="s">
        <v>19</v>
      </c>
      <c r="D136" s="15">
        <v>0.2674003569303986</v>
      </c>
      <c r="E136" s="15">
        <v>0.33997252747252749</v>
      </c>
      <c r="F136">
        <f>LN(D136/(D133+D134+D135))</f>
        <v>-1.0078523636489178</v>
      </c>
      <c r="G136">
        <f>LN(E136/(E133+E134+E135))</f>
        <v>-0.66341664640160192</v>
      </c>
      <c r="H136">
        <f t="shared" si="6"/>
        <v>0.34443571724731592</v>
      </c>
      <c r="K136">
        <f>LN(J124/I124)/LN(2)</f>
        <v>15.530417975524035</v>
      </c>
      <c r="L136">
        <f t="shared" si="7"/>
        <v>2.2178135694103481E-2</v>
      </c>
    </row>
    <row r="137" spans="1:12" x14ac:dyDescent="0.2">
      <c r="A137" s="15">
        <v>5</v>
      </c>
      <c r="B137" s="16" t="s">
        <v>25</v>
      </c>
      <c r="C137" s="17" t="s">
        <v>14</v>
      </c>
      <c r="D137" s="15">
        <v>0.25008501666326599</v>
      </c>
      <c r="E137" s="15">
        <v>4.4659199062888934E-3</v>
      </c>
      <c r="F137">
        <f>LN(D137/(D138+D139+D140))</f>
        <v>-1.0981589178483571</v>
      </c>
      <c r="G137">
        <f>LN(E137/(E138+E139+E140))</f>
        <v>-5.4174837800507252</v>
      </c>
      <c r="H137">
        <f t="shared" si="6"/>
        <v>-4.3193248622023681</v>
      </c>
      <c r="K137">
        <f>LN(J125/I125)/LN(2)</f>
        <v>15.614927221071486</v>
      </c>
      <c r="L137">
        <f t="shared" si="7"/>
        <v>-0.27661511328555388</v>
      </c>
    </row>
    <row r="138" spans="1:12" x14ac:dyDescent="0.2">
      <c r="A138" s="15">
        <v>5</v>
      </c>
      <c r="B138" s="16" t="s">
        <v>25</v>
      </c>
      <c r="C138" s="17" t="s">
        <v>13</v>
      </c>
      <c r="D138" s="15">
        <v>0.26389172277766443</v>
      </c>
      <c r="E138" s="15">
        <v>6.2230031481074746E-3</v>
      </c>
      <c r="F138">
        <f>LN(D138/(D137+D139+D140))</f>
        <v>-1.0258383456778271</v>
      </c>
      <c r="G138">
        <f>LN(E138/(E137+E139+E140))</f>
        <v>-5.0839586447895595</v>
      </c>
      <c r="H138">
        <f t="shared" si="6"/>
        <v>-4.0581202991117324</v>
      </c>
      <c r="K138">
        <f>LN(J125/I125)/LN(2)</f>
        <v>15.614927221071486</v>
      </c>
      <c r="L138">
        <f t="shared" si="7"/>
        <v>-0.25988723749128473</v>
      </c>
    </row>
    <row r="139" spans="1:12" x14ac:dyDescent="0.2">
      <c r="A139" s="12">
        <v>5</v>
      </c>
      <c r="B139" s="13" t="s">
        <v>25</v>
      </c>
      <c r="C139" s="14" t="s">
        <v>20</v>
      </c>
      <c r="D139" s="12">
        <v>0.21825477793647552</v>
      </c>
      <c r="E139" s="12">
        <v>7.3211801742440884E-4</v>
      </c>
      <c r="F139">
        <f>LN(D139/(D137+D138+D140))</f>
        <v>-1.2758657979578301</v>
      </c>
      <c r="G139">
        <f>LN(E139/(E137+E138+E140))</f>
        <v>-7.2294763936573405</v>
      </c>
      <c r="H139">
        <f t="shared" si="6"/>
        <v>-5.9536105956995105</v>
      </c>
      <c r="K139">
        <f>LN(J125/I125)/LN(2)</f>
        <v>15.614927221071486</v>
      </c>
      <c r="L139">
        <f t="shared" si="7"/>
        <v>-0.38127687125338888</v>
      </c>
    </row>
    <row r="140" spans="1:12" x14ac:dyDescent="0.2">
      <c r="A140" s="36">
        <v>5</v>
      </c>
      <c r="B140" s="37" t="s">
        <v>25</v>
      </c>
      <c r="C140" s="38" t="s">
        <v>21</v>
      </c>
      <c r="D140" s="36">
        <v>0.26776848262259401</v>
      </c>
      <c r="E140" s="36">
        <v>0.99926788198257555</v>
      </c>
      <c r="F140">
        <f>LN(D140/(D137+D138+D139))</f>
        <v>-1.0059740081771651</v>
      </c>
      <c r="G140">
        <f>LN(E140/(E137+E138+E139))</f>
        <v>4.4715655306066582</v>
      </c>
      <c r="H140">
        <f t="shared" si="6"/>
        <v>5.477539538783823</v>
      </c>
      <c r="K140">
        <f>LN(J125/I125)/LN(2)</f>
        <v>15.614927221071486</v>
      </c>
      <c r="L140">
        <f t="shared" si="7"/>
        <v>0.35078866915192436</v>
      </c>
    </row>
    <row r="141" spans="1:12" x14ac:dyDescent="0.2">
      <c r="A141" s="15">
        <v>6</v>
      </c>
      <c r="B141" s="16" t="s">
        <v>26</v>
      </c>
      <c r="C141" s="17" t="s">
        <v>15</v>
      </c>
      <c r="D141" s="15">
        <v>0.27053190382013115</v>
      </c>
      <c r="E141" s="15">
        <v>0.35079255685733979</v>
      </c>
      <c r="F141">
        <f>LN(D141/(D142+D143+D144))</f>
        <v>-0.99192559797473701</v>
      </c>
      <c r="G141">
        <f>LN(E141/(E142+E143+E144))</f>
        <v>-0.61555725802584016</v>
      </c>
      <c r="H141">
        <f t="shared" si="6"/>
        <v>0.37636833994889685</v>
      </c>
      <c r="K141">
        <f>LN(J126/I126)/LN(2)</f>
        <v>15.580140121331837</v>
      </c>
      <c r="L141">
        <f t="shared" si="7"/>
        <v>2.4156929078807524E-2</v>
      </c>
    </row>
    <row r="142" spans="1:12" x14ac:dyDescent="0.2">
      <c r="A142" s="15">
        <v>6</v>
      </c>
      <c r="B142" s="16" t="s">
        <v>26</v>
      </c>
      <c r="C142" s="17" t="s">
        <v>14</v>
      </c>
      <c r="D142" s="15">
        <v>0.24128239825127512</v>
      </c>
      <c r="E142" s="15">
        <v>5.7431656328968525E-4</v>
      </c>
      <c r="F142">
        <f>LN(D142/(D141+D143+D144))</f>
        <v>-1.1456616174825156</v>
      </c>
      <c r="G142">
        <f>LN(E142/(E141+E143+E144))</f>
        <v>-7.4617553281319244</v>
      </c>
      <c r="H142">
        <f t="shared" si="6"/>
        <v>-6.3160937106494091</v>
      </c>
      <c r="K142">
        <f>LN(J126/I126)/LN(2)</f>
        <v>15.580140121331837</v>
      </c>
      <c r="L142">
        <f t="shared" si="7"/>
        <v>-0.40539389642597712</v>
      </c>
    </row>
    <row r="143" spans="1:12" x14ac:dyDescent="0.2">
      <c r="A143" s="12">
        <v>6</v>
      </c>
      <c r="B143" s="13" t="s">
        <v>26</v>
      </c>
      <c r="C143" s="14" t="s">
        <v>18</v>
      </c>
      <c r="D143" s="12">
        <v>0.24076194441553023</v>
      </c>
      <c r="E143" s="12">
        <v>0.32230645531817137</v>
      </c>
      <c r="F143">
        <f>LN(D143/(D141+D142+D144))</f>
        <v>-1.148506709137187</v>
      </c>
      <c r="G143">
        <f>LN(E143/(E141+E142+E144))</f>
        <v>-0.74319236923140453</v>
      </c>
      <c r="H143">
        <f t="shared" si="6"/>
        <v>0.40531433990578247</v>
      </c>
      <c r="K143">
        <f>LN(J126/I126)/LN(2)</f>
        <v>15.580140121331837</v>
      </c>
      <c r="L143">
        <f t="shared" si="7"/>
        <v>2.6014807103746061E-2</v>
      </c>
    </row>
    <row r="144" spans="1:12" x14ac:dyDescent="0.2">
      <c r="A144" s="36">
        <v>6</v>
      </c>
      <c r="B144" s="37" t="s">
        <v>26</v>
      </c>
      <c r="C144" s="38" t="s">
        <v>21</v>
      </c>
      <c r="D144" s="36">
        <v>0.24742375351306339</v>
      </c>
      <c r="E144" s="36">
        <v>0.32632667126119919</v>
      </c>
      <c r="F144">
        <f>LN(D144/(D141+D142+D143))</f>
        <v>-1.1123998477926162</v>
      </c>
      <c r="G144">
        <f>LN(E144/(E141+E142+E143))</f>
        <v>-0.72484637923338779</v>
      </c>
      <c r="H144">
        <f t="shared" si="6"/>
        <v>0.38755346855922845</v>
      </c>
      <c r="K144">
        <f>LN(J126/I126)/LN(2)</f>
        <v>15.580140121331837</v>
      </c>
      <c r="L144">
        <f t="shared" si="7"/>
        <v>2.4874838450817425E-2</v>
      </c>
    </row>
    <row r="145" spans="1:12" x14ac:dyDescent="0.2">
      <c r="A145" s="15">
        <v>7</v>
      </c>
      <c r="B145" s="16" t="s">
        <v>27</v>
      </c>
      <c r="C145" s="17" t="s">
        <v>15</v>
      </c>
      <c r="D145" s="15">
        <v>0.26109285127362364</v>
      </c>
      <c r="E145" s="15">
        <v>0.35688956433637287</v>
      </c>
      <c r="F145">
        <f>LN(D145/(D146+D147+D148))</f>
        <v>-1.0402961725061699</v>
      </c>
      <c r="G145">
        <f>LN(E145/(E146+E147+E148))</f>
        <v>-0.58889006980599812</v>
      </c>
      <c r="H145">
        <f t="shared" si="6"/>
        <v>0.45140610270017179</v>
      </c>
      <c r="K145">
        <f>LN(J127/I127)/LN(2)</f>
        <v>15.653116946924733</v>
      </c>
      <c r="L145">
        <f t="shared" si="7"/>
        <v>2.8838096861523586E-2</v>
      </c>
    </row>
    <row r="146" spans="1:12" x14ac:dyDescent="0.2">
      <c r="A146" s="15">
        <v>7</v>
      </c>
      <c r="B146" s="16" t="s">
        <v>27</v>
      </c>
      <c r="C146" s="17" t="s">
        <v>13</v>
      </c>
      <c r="D146" s="15">
        <v>0.25164338537387015</v>
      </c>
      <c r="E146" s="15">
        <v>7.5987841945288754E-4</v>
      </c>
      <c r="F146">
        <f>LN(D146/(D145+D147+D148))</f>
        <v>-1.0898666740297365</v>
      </c>
      <c r="G146">
        <f>LN(E146/(E145+E147+E148))</f>
        <v>-7.1815919446118652</v>
      </c>
      <c r="H146">
        <f t="shared" si="6"/>
        <v>-6.0917252705821285</v>
      </c>
      <c r="K146">
        <f>LN(J127/I127)/LN(2)</f>
        <v>15.653116946924733</v>
      </c>
      <c r="L146">
        <f t="shared" si="7"/>
        <v>-0.38917011169324528</v>
      </c>
    </row>
    <row r="147" spans="1:12" x14ac:dyDescent="0.2">
      <c r="A147" s="12">
        <v>7</v>
      </c>
      <c r="B147" s="13" t="s">
        <v>27</v>
      </c>
      <c r="C147" s="14" t="s">
        <v>19</v>
      </c>
      <c r="D147" s="12">
        <v>0.24876746096959745</v>
      </c>
      <c r="E147" s="12">
        <v>0.32940729483282671</v>
      </c>
      <c r="F147">
        <f>LN(D147/(D145+D146+D148))</f>
        <v>-1.1051966745962887</v>
      </c>
      <c r="G147">
        <f>LN(E147/(E145+E146+E148))</f>
        <v>-0.71086699258685548</v>
      </c>
      <c r="H147">
        <f t="shared" si="6"/>
        <v>0.39432968200943319</v>
      </c>
      <c r="K147">
        <f>LN(J127/I127)/LN(2)</f>
        <v>15.653116946924733</v>
      </c>
      <c r="L147">
        <f t="shared" si="7"/>
        <v>2.5191767450948779E-2</v>
      </c>
    </row>
    <row r="148" spans="1:12" x14ac:dyDescent="0.2">
      <c r="A148" s="36">
        <v>7</v>
      </c>
      <c r="B148" s="37" t="s">
        <v>27</v>
      </c>
      <c r="C148" s="38" t="s">
        <v>21</v>
      </c>
      <c r="D148" s="36">
        <v>0.23849630238290878</v>
      </c>
      <c r="E148" s="36">
        <v>0.31294326241134751</v>
      </c>
      <c r="F148">
        <f>LN(D148/(D145+D146+D147))</f>
        <v>-1.1609412214528407</v>
      </c>
      <c r="G148">
        <f>LN(E148/(E145+E146+E147))</f>
        <v>-0.7863949724200503</v>
      </c>
      <c r="H148">
        <f t="shared" si="6"/>
        <v>0.37454624903279043</v>
      </c>
      <c r="K148">
        <f>LN(J127/I127)/LN(2)</f>
        <v>15.653116946924733</v>
      </c>
      <c r="L148">
        <f t="shared" si="7"/>
        <v>2.3927902046778939E-2</v>
      </c>
    </row>
    <row r="149" spans="1:12" x14ac:dyDescent="0.2">
      <c r="A149" s="15">
        <v>8</v>
      </c>
      <c r="B149" s="16" t="s">
        <v>28</v>
      </c>
      <c r="C149" s="17" t="s">
        <v>18</v>
      </c>
      <c r="D149" s="15">
        <v>0.25290403056053634</v>
      </c>
      <c r="E149" s="15">
        <v>0.33091826766525562</v>
      </c>
      <c r="F149">
        <f>LN(D149/(D150+D151+D152))</f>
        <v>-1.0831835591084586</v>
      </c>
      <c r="G149">
        <f>LN(E149/(E150+E151+E152))</f>
        <v>-0.70403480416658915</v>
      </c>
      <c r="H149">
        <f t="shared" si="6"/>
        <v>0.3791487549418695</v>
      </c>
      <c r="K149">
        <f>LN(J128/I128)/LN(2)</f>
        <v>15.499888759384801</v>
      </c>
      <c r="L149">
        <f t="shared" si="7"/>
        <v>2.4461385551061084E-2</v>
      </c>
    </row>
    <row r="150" spans="1:12" x14ac:dyDescent="0.2">
      <c r="A150" s="15">
        <v>8</v>
      </c>
      <c r="B150" s="16" t="s">
        <v>28</v>
      </c>
      <c r="C150" s="17" t="s">
        <v>19</v>
      </c>
      <c r="D150" s="15">
        <v>0.26841818040071724</v>
      </c>
      <c r="E150" s="15">
        <v>0.34158254640182351</v>
      </c>
      <c r="F150">
        <f>LN(D150/(D149+D151+D152))</f>
        <v>-1.0026629269947875</v>
      </c>
      <c r="G150">
        <f>LN(E150/(E149+E151+E152))</f>
        <v>-0.65624979118411964</v>
      </c>
      <c r="H150">
        <f t="shared" si="6"/>
        <v>0.3464131358106679</v>
      </c>
      <c r="K150">
        <f>LN(J128/I128)/LN(2)</f>
        <v>15.499888759384801</v>
      </c>
      <c r="L150">
        <f t="shared" si="7"/>
        <v>2.2349394965878275E-2</v>
      </c>
    </row>
    <row r="151" spans="1:12" x14ac:dyDescent="0.2">
      <c r="A151" s="15">
        <v>8</v>
      </c>
      <c r="B151" s="16" t="s">
        <v>28</v>
      </c>
      <c r="C151" s="17" t="s">
        <v>20</v>
      </c>
      <c r="D151" s="15">
        <v>0.24315896156544789</v>
      </c>
      <c r="E151" s="15">
        <v>2.4422012373819603E-4</v>
      </c>
      <c r="F151">
        <f>LN(D151/(D149+D150+D152))</f>
        <v>-1.1354378502386886</v>
      </c>
      <c r="G151">
        <f>LN(E151/(E149+E150+E152))</f>
        <v>-8.3171963429422746</v>
      </c>
      <c r="H151">
        <f t="shared" si="6"/>
        <v>-7.1817584927035858</v>
      </c>
      <c r="K151">
        <f>LN(J128/I128)/LN(2)</f>
        <v>15.499888759384801</v>
      </c>
      <c r="L151">
        <f t="shared" si="7"/>
        <v>-0.46334258291726177</v>
      </c>
    </row>
    <row r="152" spans="1:12" x14ac:dyDescent="0.2">
      <c r="A152" s="42">
        <v>8</v>
      </c>
      <c r="B152" s="43" t="s">
        <v>28</v>
      </c>
      <c r="C152" s="44" t="s">
        <v>21</v>
      </c>
      <c r="D152" s="42">
        <v>0.23551882747329844</v>
      </c>
      <c r="E152" s="42">
        <v>0.32725496580918267</v>
      </c>
      <c r="F152">
        <f>LN(D152/(D149+D150+D151))</f>
        <v>-1.1774065408245069</v>
      </c>
      <c r="G152">
        <f>LN(E152/(E149+E150+E151))</f>
        <v>-0.72062682918640775</v>
      </c>
      <c r="H152">
        <f t="shared" si="6"/>
        <v>0.45677971163809916</v>
      </c>
      <c r="K152">
        <f>LN(J128/I128)/LN(2)</f>
        <v>15.499888759384801</v>
      </c>
      <c r="L152">
        <f t="shared" si="7"/>
        <v>2.946987031513567E-2</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-0.25938375012788129</v>
      </c>
      <c r="E159">
        <f t="shared" ref="E159:E170" si="8">AVERAGE(L7,L83,L121,L45)</f>
        <v>-0.42321092104741265</v>
      </c>
      <c r="F159">
        <f t="shared" ref="F159:F170" si="9">_xlfn.STDEV.S(L7,L45,L83,L121)</f>
        <v>1.3026728619027509E-2</v>
      </c>
      <c r="G159">
        <v>1</v>
      </c>
    </row>
    <row r="160" spans="1:12" x14ac:dyDescent="0.2">
      <c r="A160" s="15">
        <v>1</v>
      </c>
      <c r="B160" s="16" t="s">
        <v>16</v>
      </c>
      <c r="C160" s="17" t="s">
        <v>15</v>
      </c>
      <c r="D160">
        <v>0.54336290497606865</v>
      </c>
      <c r="E160">
        <f t="shared" si="8"/>
        <v>0.37791762987965499</v>
      </c>
      <c r="F160">
        <f t="shared" si="9"/>
        <v>6.4810373908065089E-3</v>
      </c>
      <c r="G160">
        <v>5</v>
      </c>
    </row>
    <row r="161" spans="1:8" x14ac:dyDescent="0.2">
      <c r="A161" s="15">
        <v>1</v>
      </c>
      <c r="B161" s="16" t="s">
        <v>16</v>
      </c>
      <c r="C161" s="17" t="s">
        <v>14</v>
      </c>
      <c r="D161">
        <v>-0.25938375012788129</v>
      </c>
      <c r="E161">
        <f t="shared" si="8"/>
        <v>-0.27417998049142334</v>
      </c>
      <c r="F161">
        <f t="shared" si="9"/>
        <v>5.3727806600852562E-3</v>
      </c>
      <c r="G161">
        <v>2</v>
      </c>
    </row>
    <row r="162" spans="1:8" x14ac:dyDescent="0.2">
      <c r="A162" s="15">
        <v>1</v>
      </c>
      <c r="B162" s="16" t="s">
        <v>16</v>
      </c>
      <c r="C162" s="17" t="s">
        <v>13</v>
      </c>
      <c r="D162">
        <v>-2.4595404720306302E-2</v>
      </c>
      <c r="E162">
        <f t="shared" si="8"/>
        <v>-0.30743432253128661</v>
      </c>
      <c r="F162">
        <f t="shared" si="9"/>
        <v>1.2012474448704069E-2</v>
      </c>
      <c r="G162">
        <v>4</v>
      </c>
    </row>
    <row r="163" spans="1:8" x14ac:dyDescent="0.2">
      <c r="A163" s="24">
        <v>2</v>
      </c>
      <c r="B163" s="25" t="s">
        <v>22</v>
      </c>
      <c r="C163" s="26" t="s">
        <v>17</v>
      </c>
      <c r="D163">
        <v>-0.30102999566398125</v>
      </c>
      <c r="E163">
        <f t="shared" si="8"/>
        <v>-0.27948491505203776</v>
      </c>
      <c r="F163">
        <f t="shared" si="9"/>
        <v>2.2730820053156096E-2</v>
      </c>
      <c r="G163">
        <v>1</v>
      </c>
    </row>
    <row r="164" spans="1:8" x14ac:dyDescent="0.2">
      <c r="A164" s="12">
        <v>2</v>
      </c>
      <c r="B164" s="13" t="s">
        <v>22</v>
      </c>
      <c r="C164" s="14" t="s">
        <v>14</v>
      </c>
      <c r="D164">
        <v>-0.30102999566398125</v>
      </c>
      <c r="E164">
        <f t="shared" si="8"/>
        <v>-0.41359586868021103</v>
      </c>
      <c r="F164">
        <f t="shared" si="9"/>
        <v>2.1847135837635631E-2</v>
      </c>
      <c r="G164">
        <v>2</v>
      </c>
    </row>
    <row r="165" spans="1:8" x14ac:dyDescent="0.2">
      <c r="A165" s="15">
        <v>2</v>
      </c>
      <c r="B165" s="16" t="s">
        <v>22</v>
      </c>
      <c r="C165" s="17" t="s">
        <v>18</v>
      </c>
      <c r="D165">
        <v>0.90308998699194365</v>
      </c>
      <c r="E165">
        <f t="shared" si="8"/>
        <v>0.37018886096467735</v>
      </c>
      <c r="F165">
        <f t="shared" si="9"/>
        <v>1.7290001809240528E-2</v>
      </c>
      <c r="G165">
        <v>6</v>
      </c>
    </row>
    <row r="166" spans="1:8" x14ac:dyDescent="0.2">
      <c r="A166" s="15">
        <v>2</v>
      </c>
      <c r="B166" s="16" t="s">
        <v>22</v>
      </c>
      <c r="C166" s="17" t="s">
        <v>20</v>
      </c>
      <c r="D166">
        <v>-0.30102999566398125</v>
      </c>
      <c r="E166">
        <f t="shared" si="8"/>
        <v>-0.29727713126204214</v>
      </c>
      <c r="F166">
        <f t="shared" si="9"/>
        <v>1.9781103410438143E-2</v>
      </c>
      <c r="G166">
        <v>3</v>
      </c>
    </row>
    <row r="167" spans="1:8" x14ac:dyDescent="0.2">
      <c r="A167" s="24">
        <v>3</v>
      </c>
      <c r="B167" s="25" t="s">
        <v>23</v>
      </c>
      <c r="C167" s="26" t="s">
        <v>17</v>
      </c>
      <c r="D167">
        <v>-0.4600704139038686</v>
      </c>
      <c r="E167">
        <f t="shared" si="8"/>
        <v>-0.24672850321582013</v>
      </c>
      <c r="F167">
        <f t="shared" si="9"/>
        <v>2.3720111353223942E-2</v>
      </c>
      <c r="G167">
        <v>1</v>
      </c>
    </row>
    <row r="168" spans="1:8" x14ac:dyDescent="0.2">
      <c r="A168" s="12">
        <v>3</v>
      </c>
      <c r="B168" s="13" t="s">
        <v>23</v>
      </c>
      <c r="C168" s="14" t="s">
        <v>13</v>
      </c>
      <c r="D168">
        <v>-0.22528206849629373</v>
      </c>
      <c r="E168">
        <f t="shared" si="8"/>
        <v>-0.44449642425635383</v>
      </c>
      <c r="F168">
        <f t="shared" si="9"/>
        <v>4.6450673019097458E-2</v>
      </c>
      <c r="G168">
        <v>4</v>
      </c>
    </row>
    <row r="169" spans="1:8" x14ac:dyDescent="0.2">
      <c r="A169" s="15">
        <v>3</v>
      </c>
      <c r="B169" s="16" t="s">
        <v>23</v>
      </c>
      <c r="C169" s="17" t="s">
        <v>19</v>
      </c>
      <c r="D169">
        <v>1.1454228963040309</v>
      </c>
      <c r="E169">
        <f t="shared" si="8"/>
        <v>0.33416169864994794</v>
      </c>
      <c r="F169">
        <f t="shared" si="9"/>
        <v>1.261187021587834E-2</v>
      </c>
      <c r="G169">
        <v>7</v>
      </c>
    </row>
    <row r="170" spans="1:8" x14ac:dyDescent="0.2">
      <c r="A170" s="15">
        <v>3</v>
      </c>
      <c r="B170" s="16" t="s">
        <v>23</v>
      </c>
      <c r="C170" s="17" t="s">
        <v>20</v>
      </c>
      <c r="D170">
        <v>-0.46007041390386871</v>
      </c>
      <c r="E170">
        <f t="shared" si="8"/>
        <v>-0.24803205853686341</v>
      </c>
      <c r="F170">
        <f t="shared" si="9"/>
        <v>1.2571178764086954E-2</v>
      </c>
      <c r="G170">
        <v>3</v>
      </c>
    </row>
    <row r="171" spans="1:8" x14ac:dyDescent="0.2">
      <c r="A171" s="24">
        <v>4</v>
      </c>
      <c r="B171" s="25" t="s">
        <v>24</v>
      </c>
      <c r="C171" s="26" t="s">
        <v>17</v>
      </c>
      <c r="D171">
        <v>-0.90308998699194354</v>
      </c>
      <c r="E171">
        <f>AVERAGE(L19,L95)</f>
        <v>-0.40312597912123405</v>
      </c>
      <c r="F171">
        <f>_xlfn.STDEV.S(L19,L95)</f>
        <v>5.5107104075204215E-2</v>
      </c>
      <c r="G171">
        <v>1</v>
      </c>
      <c r="H171" s="97"/>
    </row>
    <row r="172" spans="1:8" x14ac:dyDescent="0.2">
      <c r="A172" s="12">
        <v>4</v>
      </c>
      <c r="B172" s="13" t="s">
        <v>24</v>
      </c>
      <c r="C172" s="14" t="s">
        <v>15</v>
      </c>
      <c r="D172">
        <v>-0.10034333188799371</v>
      </c>
      <c r="E172">
        <f t="shared" ref="E172:E190" si="10">AVERAGE(L20,L96,L134,L58)</f>
        <v>2.4551682022739909E-2</v>
      </c>
      <c r="F172">
        <f t="shared" ref="F172:F190" si="11">_xlfn.STDEV.S(L20,L58,L96,L134)</f>
        <v>7.3520639075780551E-3</v>
      </c>
      <c r="G172">
        <v>5</v>
      </c>
    </row>
    <row r="173" spans="1:8" x14ac:dyDescent="0.2">
      <c r="A173" s="15">
        <v>4</v>
      </c>
      <c r="B173" s="16" t="s">
        <v>24</v>
      </c>
      <c r="C173" s="17" t="s">
        <v>18</v>
      </c>
      <c r="D173">
        <v>0.30102999566398114</v>
      </c>
      <c r="E173">
        <f t="shared" si="10"/>
        <v>3.1246197567648147E-2</v>
      </c>
      <c r="F173">
        <f t="shared" si="11"/>
        <v>1.6280353168721375E-2</v>
      </c>
      <c r="G173">
        <v>6</v>
      </c>
    </row>
    <row r="174" spans="1:8" x14ac:dyDescent="0.2">
      <c r="A174" s="36">
        <v>4</v>
      </c>
      <c r="B174" s="37" t="s">
        <v>24</v>
      </c>
      <c r="C174" s="38" t="s">
        <v>19</v>
      </c>
      <c r="D174">
        <v>0.70240332321595611</v>
      </c>
      <c r="E174">
        <f t="shared" si="10"/>
        <v>1.8711970849708069E-2</v>
      </c>
      <c r="F174">
        <f t="shared" si="11"/>
        <v>8.1880696003299811E-3</v>
      </c>
      <c r="G174">
        <v>7</v>
      </c>
    </row>
    <row r="175" spans="1:8" x14ac:dyDescent="0.2">
      <c r="A175" s="15">
        <v>5</v>
      </c>
      <c r="B175" s="16" t="s">
        <v>25</v>
      </c>
      <c r="C175" s="17" t="s">
        <v>14</v>
      </c>
      <c r="D175">
        <v>-0.66075707767985614</v>
      </c>
      <c r="E175">
        <f t="shared" si="10"/>
        <v>-0.28107860087106867</v>
      </c>
      <c r="F175">
        <f t="shared" si="11"/>
        <v>8.9019438530242231E-3</v>
      </c>
      <c r="G175">
        <v>2</v>
      </c>
    </row>
    <row r="176" spans="1:8" x14ac:dyDescent="0.2">
      <c r="A176" s="15">
        <v>5</v>
      </c>
      <c r="B176" s="16" t="s">
        <v>25</v>
      </c>
      <c r="C176" s="17" t="s">
        <v>13</v>
      </c>
      <c r="D176">
        <v>-0.4259687322722811</v>
      </c>
      <c r="E176">
        <f t="shared" si="10"/>
        <v>-0.2653432871300363</v>
      </c>
      <c r="F176">
        <f t="shared" si="11"/>
        <v>1.1176082827554638E-2</v>
      </c>
      <c r="G176">
        <v>4</v>
      </c>
    </row>
    <row r="177" spans="1:7" x14ac:dyDescent="0.2">
      <c r="A177" s="12">
        <v>5</v>
      </c>
      <c r="B177" s="13" t="s">
        <v>25</v>
      </c>
      <c r="C177" s="14" t="s">
        <v>20</v>
      </c>
      <c r="D177">
        <v>-0.66075707767985614</v>
      </c>
      <c r="E177">
        <f t="shared" si="10"/>
        <v>-0.39858417775040073</v>
      </c>
      <c r="F177">
        <f t="shared" si="11"/>
        <v>2.3095463307099318E-2</v>
      </c>
      <c r="G177">
        <v>3</v>
      </c>
    </row>
    <row r="178" spans="1:7" x14ac:dyDescent="0.2">
      <c r="A178" s="36">
        <v>5</v>
      </c>
      <c r="B178" s="37" t="s">
        <v>25</v>
      </c>
      <c r="C178" s="38" t="s">
        <v>21</v>
      </c>
      <c r="D178">
        <v>1.7474828876319934</v>
      </c>
      <c r="E178">
        <f t="shared" si="10"/>
        <v>0.35720326391051138</v>
      </c>
      <c r="F178">
        <f t="shared" si="11"/>
        <v>9.2523207945766819E-3</v>
      </c>
      <c r="G178">
        <v>8</v>
      </c>
    </row>
    <row r="179" spans="1:7" x14ac:dyDescent="0.2">
      <c r="A179" s="15">
        <v>6</v>
      </c>
      <c r="B179" s="16" t="s">
        <v>26</v>
      </c>
      <c r="C179" s="17" t="s">
        <v>15</v>
      </c>
      <c r="D179">
        <v>-0.3010299956639812</v>
      </c>
      <c r="E179">
        <f t="shared" si="10"/>
        <v>2.4425213343968841E-2</v>
      </c>
      <c r="F179">
        <f t="shared" si="11"/>
        <v>7.3595391390807634E-3</v>
      </c>
      <c r="G179">
        <v>5</v>
      </c>
    </row>
    <row r="180" spans="1:7" x14ac:dyDescent="0.2">
      <c r="A180" s="15">
        <v>6</v>
      </c>
      <c r="B180" s="16" t="s">
        <v>26</v>
      </c>
      <c r="C180" s="17" t="s">
        <v>14</v>
      </c>
      <c r="D180">
        <v>-1.103776650767931</v>
      </c>
      <c r="E180">
        <f t="shared" si="10"/>
        <v>-0.42612921435333728</v>
      </c>
      <c r="F180">
        <f t="shared" si="11"/>
        <v>3.1361852487344216E-2</v>
      </c>
      <c r="G180">
        <v>2</v>
      </c>
    </row>
    <row r="181" spans="1:7" x14ac:dyDescent="0.2">
      <c r="A181" s="12">
        <v>6</v>
      </c>
      <c r="B181" s="13" t="s">
        <v>26</v>
      </c>
      <c r="C181" s="14" t="s">
        <v>18</v>
      </c>
      <c r="D181">
        <v>0.1003433318879937</v>
      </c>
      <c r="E181">
        <f t="shared" si="10"/>
        <v>3.076658365801184E-2</v>
      </c>
      <c r="F181">
        <f t="shared" si="11"/>
        <v>8.9998979614829364E-3</v>
      </c>
      <c r="G181">
        <v>6</v>
      </c>
    </row>
    <row r="182" spans="1:7" x14ac:dyDescent="0.2">
      <c r="A182" s="36">
        <v>6</v>
      </c>
      <c r="B182" s="37" t="s">
        <v>26</v>
      </c>
      <c r="C182" s="38" t="s">
        <v>21</v>
      </c>
      <c r="D182">
        <v>1.3044633145439186</v>
      </c>
      <c r="E182">
        <f t="shared" si="10"/>
        <v>1.9713043587216966E-2</v>
      </c>
      <c r="F182">
        <f t="shared" si="11"/>
        <v>5.1414388139173111E-3</v>
      </c>
      <c r="G182">
        <v>8</v>
      </c>
    </row>
    <row r="183" spans="1:7" x14ac:dyDescent="0.2">
      <c r="A183" s="15">
        <v>7</v>
      </c>
      <c r="B183" s="16" t="s">
        <v>27</v>
      </c>
      <c r="C183" s="17" t="s">
        <v>15</v>
      </c>
      <c r="D183">
        <v>-0.46007041390386866</v>
      </c>
      <c r="E183">
        <f t="shared" si="10"/>
        <v>2.8335393474216163E-2</v>
      </c>
      <c r="F183">
        <f t="shared" si="11"/>
        <v>8.311356941961924E-3</v>
      </c>
      <c r="G183">
        <v>5</v>
      </c>
    </row>
    <row r="184" spans="1:7" x14ac:dyDescent="0.2">
      <c r="A184" s="15">
        <v>7</v>
      </c>
      <c r="B184" s="16" t="s">
        <v>27</v>
      </c>
      <c r="C184" s="17" t="s">
        <v>13</v>
      </c>
      <c r="D184">
        <v>-1.0280287236002437</v>
      </c>
      <c r="E184">
        <f t="shared" si="10"/>
        <v>-0.41188434654466372</v>
      </c>
      <c r="F184">
        <f t="shared" si="11"/>
        <v>1.5397336466359893E-2</v>
      </c>
      <c r="G184">
        <v>4</v>
      </c>
    </row>
    <row r="185" spans="1:7" x14ac:dyDescent="0.2">
      <c r="A185" s="12">
        <v>7</v>
      </c>
      <c r="B185" s="13" t="s">
        <v>27</v>
      </c>
      <c r="C185" s="14" t="s">
        <v>19</v>
      </c>
      <c r="D185">
        <v>0.34267624120008122</v>
      </c>
      <c r="E185">
        <f t="shared" si="10"/>
        <v>2.3981887094217714E-2</v>
      </c>
      <c r="F185">
        <f t="shared" si="11"/>
        <v>1.5055721261033072E-3</v>
      </c>
      <c r="G185">
        <v>7</v>
      </c>
    </row>
    <row r="186" spans="1:7" x14ac:dyDescent="0.2">
      <c r="A186" s="36">
        <v>7</v>
      </c>
      <c r="B186" s="37" t="s">
        <v>27</v>
      </c>
      <c r="C186" s="38" t="s">
        <v>21</v>
      </c>
      <c r="D186">
        <v>1.1454228963040309</v>
      </c>
      <c r="E186">
        <f t="shared" si="10"/>
        <v>2.3844248727241835E-2</v>
      </c>
      <c r="F186">
        <f t="shared" si="11"/>
        <v>6.5207069529432523E-3</v>
      </c>
      <c r="G186">
        <v>8</v>
      </c>
    </row>
    <row r="187" spans="1:7" x14ac:dyDescent="0.2">
      <c r="A187" s="15">
        <v>8</v>
      </c>
      <c r="B187" s="16" t="s">
        <v>28</v>
      </c>
      <c r="C187" s="17" t="s">
        <v>18</v>
      </c>
      <c r="D187">
        <v>-0.10034333188799371</v>
      </c>
      <c r="E187">
        <f t="shared" si="10"/>
        <v>3.0878018705810934E-2</v>
      </c>
      <c r="F187">
        <f t="shared" si="11"/>
        <v>6.8520847338124349E-3</v>
      </c>
      <c r="G187">
        <v>6</v>
      </c>
    </row>
    <row r="188" spans="1:7" x14ac:dyDescent="0.2">
      <c r="A188" s="15">
        <v>8</v>
      </c>
      <c r="B188" s="16" t="s">
        <v>28</v>
      </c>
      <c r="C188" s="17" t="s">
        <v>19</v>
      </c>
      <c r="D188">
        <v>0.3010299956639812</v>
      </c>
      <c r="E188">
        <f t="shared" si="10"/>
        <v>1.786379075135186E-2</v>
      </c>
      <c r="F188">
        <f t="shared" si="11"/>
        <v>5.4947682681403846E-3</v>
      </c>
      <c r="G188">
        <v>7</v>
      </c>
    </row>
    <row r="189" spans="1:7" x14ac:dyDescent="0.2">
      <c r="A189" s="15">
        <v>8</v>
      </c>
      <c r="B189" s="16" t="s">
        <v>28</v>
      </c>
      <c r="C189" s="17" t="s">
        <v>20</v>
      </c>
      <c r="D189">
        <v>-1.3044633145439186</v>
      </c>
      <c r="E189">
        <f t="shared" si="10"/>
        <v>-0.41886785571610208</v>
      </c>
      <c r="F189">
        <f t="shared" si="11"/>
        <v>3.0329835888796942E-2</v>
      </c>
      <c r="G189">
        <v>3</v>
      </c>
    </row>
    <row r="190" spans="1:7" x14ac:dyDescent="0.2">
      <c r="A190" s="42">
        <v>8</v>
      </c>
      <c r="B190" s="43" t="s">
        <v>28</v>
      </c>
      <c r="C190" s="44" t="s">
        <v>21</v>
      </c>
      <c r="D190">
        <v>1.103776650767931</v>
      </c>
      <c r="E190">
        <f t="shared" si="10"/>
        <v>2.442090750309818E-2</v>
      </c>
      <c r="F190">
        <f t="shared" si="11"/>
        <v>4.4906474192849353E-3</v>
      </c>
      <c r="G190">
        <v>8</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54986-BB95-824B-B512-B6D3E9D0496F}">
  <dimension ref="A1:L190"/>
  <sheetViews>
    <sheetView topLeftCell="A150" workbookViewId="0">
      <selection activeCell="I129" sqref="I129:J129"/>
    </sheetView>
  </sheetViews>
  <sheetFormatPr baseColWidth="10" defaultRowHeight="16" x14ac:dyDescent="0.2"/>
  <cols>
    <col min="4" max="4" width="12"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6</v>
      </c>
    </row>
    <row r="4" spans="1:12" ht="17" thickBot="1" x14ac:dyDescent="0.25">
      <c r="A4" s="3" t="s">
        <v>7</v>
      </c>
      <c r="D4" s="7">
        <v>0</v>
      </c>
      <c r="E4" s="3">
        <v>24</v>
      </c>
    </row>
    <row r="5" spans="1:12" ht="18" thickBot="1" x14ac:dyDescent="0.25">
      <c r="A5" s="3" t="s">
        <v>8</v>
      </c>
      <c r="B5" s="8"/>
      <c r="C5" s="9" t="s">
        <v>9</v>
      </c>
      <c r="D5" s="7" t="s">
        <v>4</v>
      </c>
      <c r="E5" s="3">
        <v>0</v>
      </c>
    </row>
    <row r="6" spans="1:12" ht="17" thickBot="1" x14ac:dyDescent="0.25">
      <c r="A6" s="7" t="s">
        <v>10</v>
      </c>
      <c r="B6" s="10" t="s">
        <v>11</v>
      </c>
      <c r="C6" s="11" t="s">
        <v>12</v>
      </c>
      <c r="D6" s="3">
        <v>1</v>
      </c>
      <c r="E6" s="3">
        <v>8</v>
      </c>
      <c r="F6" s="63" t="s">
        <v>31</v>
      </c>
      <c r="G6" s="63" t="s">
        <v>32</v>
      </c>
      <c r="H6" s="63" t="s">
        <v>33</v>
      </c>
      <c r="I6" t="s">
        <v>34</v>
      </c>
      <c r="J6" t="s">
        <v>35</v>
      </c>
      <c r="K6" t="s">
        <v>36</v>
      </c>
      <c r="L6" t="s">
        <v>37</v>
      </c>
    </row>
    <row r="7" spans="1:12" x14ac:dyDescent="0.2">
      <c r="A7" s="12">
        <v>1</v>
      </c>
      <c r="B7" s="13" t="s">
        <v>16</v>
      </c>
      <c r="C7" s="14" t="s">
        <v>17</v>
      </c>
      <c r="D7" s="12">
        <v>0.23776067804170853</v>
      </c>
      <c r="E7" s="12">
        <v>0.21015843429636527</v>
      </c>
      <c r="F7">
        <f>LN(D7/(D8+D9+D10))</f>
        <v>-1.1649959638723146</v>
      </c>
      <c r="G7">
        <f>LN(E7/(E8+E9+E10))</f>
        <v>-1.3239706803118727</v>
      </c>
      <c r="H7">
        <f>G7-F7</f>
        <v>-0.15897471643955807</v>
      </c>
      <c r="I7" s="64">
        <v>29364.18</v>
      </c>
      <c r="J7">
        <v>833436816</v>
      </c>
      <c r="K7">
        <f>LN(J7/I7)/LN(2)</f>
        <v>14.792727859316702</v>
      </c>
      <c r="L7">
        <f>H7/K7</f>
        <v>-1.0746815459018479E-2</v>
      </c>
    </row>
    <row r="8" spans="1:12" x14ac:dyDescent="0.2">
      <c r="A8" s="15">
        <v>1</v>
      </c>
      <c r="B8" s="16" t="s">
        <v>16</v>
      </c>
      <c r="C8" s="17" t="s">
        <v>15</v>
      </c>
      <c r="D8" s="15">
        <v>0.27489684398349507</v>
      </c>
      <c r="E8" s="15">
        <v>0.2778424976700839</v>
      </c>
      <c r="F8">
        <f>LN(D8/(D7+D9+D10))</f>
        <v>-0.96991801438706005</v>
      </c>
      <c r="G8">
        <f>LN(E8/(E7+E9+E10))</f>
        <v>-0.9551888643794777</v>
      </c>
      <c r="H8">
        <f t="shared" ref="H8:H38" si="0">G8-F8</f>
        <v>1.4729150007582348E-2</v>
      </c>
      <c r="I8" s="64">
        <v>25062.77</v>
      </c>
      <c r="J8">
        <v>785523632</v>
      </c>
      <c r="K8">
        <f>LN(J7/I7)/LN(2)</f>
        <v>14.792727859316702</v>
      </c>
      <c r="L8">
        <f t="shared" ref="L8:L38" si="1">H8/K8</f>
        <v>9.957020873811106E-4</v>
      </c>
    </row>
    <row r="9" spans="1:12" x14ac:dyDescent="0.2">
      <c r="A9" s="15">
        <v>1</v>
      </c>
      <c r="B9" s="16" t="s">
        <v>16</v>
      </c>
      <c r="C9" s="17" t="s">
        <v>14</v>
      </c>
      <c r="D9" s="15">
        <v>0.242444518791123</v>
      </c>
      <c r="E9" s="15">
        <v>0.26328052190121154</v>
      </c>
      <c r="F9">
        <f>LN(D9/(D7+D8+D10))</f>
        <v>-1.1393238815101474</v>
      </c>
      <c r="G9">
        <f>LN(E9/(E7+E8+E10))</f>
        <v>-1.0289871060630311</v>
      </c>
      <c r="H9">
        <f t="shared" si="0"/>
        <v>0.11033677544711629</v>
      </c>
      <c r="I9" s="64">
        <v>24537.695</v>
      </c>
      <c r="J9">
        <v>895547852</v>
      </c>
      <c r="K9">
        <f>LN(J7/I7)/LN(2)</f>
        <v>14.792727859316702</v>
      </c>
      <c r="L9">
        <f t="shared" si="1"/>
        <v>7.4588525183760732E-3</v>
      </c>
    </row>
    <row r="10" spans="1:12" x14ac:dyDescent="0.2">
      <c r="A10" s="15">
        <v>1</v>
      </c>
      <c r="B10" s="16" t="s">
        <v>16</v>
      </c>
      <c r="C10" s="17" t="s">
        <v>13</v>
      </c>
      <c r="D10" s="15">
        <v>0.24489795918367346</v>
      </c>
      <c r="E10" s="15">
        <v>0.24871854613233924</v>
      </c>
      <c r="F10">
        <f>LN(D10/(D7+D8+D9))</f>
        <v>-1.1260112628562244</v>
      </c>
      <c r="G10">
        <f>LN(E10/(E7+E8+E9))</f>
        <v>-1.1054584333476523</v>
      </c>
      <c r="H10">
        <f t="shared" si="0"/>
        <v>2.0552829508572179E-2</v>
      </c>
      <c r="I10" s="64">
        <v>24942.785</v>
      </c>
      <c r="J10">
        <v>893056544</v>
      </c>
      <c r="K10">
        <f>LN(J7/I7)/LN(2)</f>
        <v>14.792727859316702</v>
      </c>
      <c r="L10">
        <f t="shared" si="1"/>
        <v>1.3893873871023503E-3</v>
      </c>
    </row>
    <row r="11" spans="1:12" x14ac:dyDescent="0.2">
      <c r="A11" s="24">
        <v>2</v>
      </c>
      <c r="B11" s="25" t="s">
        <v>22</v>
      </c>
      <c r="C11" s="26" t="s">
        <v>17</v>
      </c>
      <c r="D11" s="24">
        <v>0.25642111205193341</v>
      </c>
      <c r="E11" s="24">
        <v>0.27587172664892873</v>
      </c>
      <c r="F11">
        <f>LN(D11/(D12+D13+D14))</f>
        <v>-1.0646538018131142</v>
      </c>
      <c r="G11">
        <f>LN(E11/(E12+E13+E14))</f>
        <v>-0.96503255066418725</v>
      </c>
      <c r="H11">
        <f t="shared" si="0"/>
        <v>9.9621251148926948E-2</v>
      </c>
      <c r="I11" s="64">
        <v>25589.41</v>
      </c>
      <c r="J11">
        <v>832417872</v>
      </c>
      <c r="K11">
        <f>LN(J8/I8)/LN(2)</f>
        <v>14.935821184588699</v>
      </c>
      <c r="L11">
        <f t="shared" si="1"/>
        <v>6.6699547294874978E-3</v>
      </c>
    </row>
    <row r="12" spans="1:12" x14ac:dyDescent="0.2">
      <c r="A12" s="12">
        <v>2</v>
      </c>
      <c r="B12" s="13" t="s">
        <v>22</v>
      </c>
      <c r="C12" s="14" t="s">
        <v>14</v>
      </c>
      <c r="D12" s="12">
        <v>0.20688681907987572</v>
      </c>
      <c r="E12" s="12">
        <v>0.24478364374737427</v>
      </c>
      <c r="F12">
        <f>LN(D12/(D11+D13+D14))</f>
        <v>-1.3437940604411405</v>
      </c>
      <c r="G12">
        <f>LN(E12/(E11+E13+E14))</f>
        <v>-1.1266295391217465</v>
      </c>
      <c r="H12">
        <f t="shared" si="0"/>
        <v>0.21716452131939401</v>
      </c>
      <c r="I12" s="64">
        <v>23876.84</v>
      </c>
      <c r="J12">
        <v>863422948</v>
      </c>
      <c r="K12">
        <f>LN(J8/I8)/LN(2)</f>
        <v>14.935821184588699</v>
      </c>
      <c r="L12">
        <f t="shared" si="1"/>
        <v>1.4539844755470956E-2</v>
      </c>
    </row>
    <row r="13" spans="1:12" x14ac:dyDescent="0.2">
      <c r="A13" s="15">
        <v>2</v>
      </c>
      <c r="B13" s="16" t="s">
        <v>22</v>
      </c>
      <c r="C13" s="17" t="s">
        <v>18</v>
      </c>
      <c r="D13" s="15">
        <v>0.2888794806661022</v>
      </c>
      <c r="E13" s="15">
        <v>0.21271530597955468</v>
      </c>
      <c r="F13">
        <f>LN(D13/(D11+D12+D14))</f>
        <v>-0.90083234301930837</v>
      </c>
      <c r="G13">
        <f>LN(E13/(E11+E12+E14))</f>
        <v>-1.3086352488707043</v>
      </c>
      <c r="H13">
        <f t="shared" si="0"/>
        <v>-0.40780290585139589</v>
      </c>
      <c r="I13" s="64">
        <v>20950.605</v>
      </c>
      <c r="J13">
        <v>854861132</v>
      </c>
      <c r="K13">
        <f>LN(J8/I8)/LN(2)</f>
        <v>14.935821184588699</v>
      </c>
      <c r="L13">
        <f t="shared" si="1"/>
        <v>-2.7303681586130741E-2</v>
      </c>
    </row>
    <row r="14" spans="1:12" x14ac:dyDescent="0.2">
      <c r="A14" s="15">
        <v>2</v>
      </c>
      <c r="B14" s="16" t="s">
        <v>22</v>
      </c>
      <c r="C14" s="17" t="s">
        <v>20</v>
      </c>
      <c r="D14" s="15">
        <v>0.24781258820208862</v>
      </c>
      <c r="E14" s="15">
        <v>0.26662932362414227</v>
      </c>
      <c r="F14">
        <f>LN(D14/(D11+D12+D13))</f>
        <v>-1.1103127429648281</v>
      </c>
      <c r="G14">
        <f>LN(E14/(E11+E12+E13))</f>
        <v>-1.0117918789281772</v>
      </c>
      <c r="H14">
        <f t="shared" si="0"/>
        <v>9.8520864036650835E-2</v>
      </c>
      <c r="I14" s="64">
        <v>24801.43</v>
      </c>
      <c r="J14">
        <v>914200976</v>
      </c>
      <c r="K14">
        <f>LN(J8/I8)/LN(2)</f>
        <v>14.935821184588699</v>
      </c>
      <c r="L14">
        <f t="shared" si="1"/>
        <v>6.5962803664460111E-3</v>
      </c>
    </row>
    <row r="15" spans="1:12" x14ac:dyDescent="0.2">
      <c r="A15" s="24">
        <v>3</v>
      </c>
      <c r="B15" s="25" t="s">
        <v>23</v>
      </c>
      <c r="C15" s="26" t="s">
        <v>17</v>
      </c>
      <c r="D15" s="24">
        <v>0.26937269372693728</v>
      </c>
      <c r="E15" s="24">
        <v>0.27537332320931412</v>
      </c>
      <c r="F15">
        <f>LN(D15/(D16+D17+D18))</f>
        <v>-0.99780758954614412</v>
      </c>
      <c r="G15">
        <f>LN(E15/(E16+E17+E18))</f>
        <v>-0.96752887768222706</v>
      </c>
      <c r="H15">
        <f t="shared" si="0"/>
        <v>3.0278711863917063E-2</v>
      </c>
      <c r="I15" s="64"/>
      <c r="K15">
        <f>LN(J9/I9)/LN(2)</f>
        <v>15.155483168881062</v>
      </c>
      <c r="L15">
        <f t="shared" si="1"/>
        <v>1.9978717620886353E-3</v>
      </c>
    </row>
    <row r="16" spans="1:12" x14ac:dyDescent="0.2">
      <c r="A16" s="12">
        <v>3</v>
      </c>
      <c r="B16" s="13" t="s">
        <v>23</v>
      </c>
      <c r="C16" s="14" t="s">
        <v>13</v>
      </c>
      <c r="D16" s="12">
        <v>0.21291512915129163</v>
      </c>
      <c r="E16" s="12">
        <v>0.23234624145785876</v>
      </c>
      <c r="F16">
        <f>LN(D16/(D15+D17+D18))</f>
        <v>-1.3074424519632504</v>
      </c>
      <c r="G16">
        <f>LN(E16/(E15+E17+E18))</f>
        <v>-1.1951101170680907</v>
      </c>
      <c r="H16">
        <f t="shared" si="0"/>
        <v>0.1123323348951597</v>
      </c>
      <c r="K16">
        <f>LN(J9/I9)/LN(2)</f>
        <v>15.155483168881062</v>
      </c>
      <c r="L16">
        <f t="shared" si="1"/>
        <v>7.4119929825670651E-3</v>
      </c>
    </row>
    <row r="17" spans="1:12" x14ac:dyDescent="0.2">
      <c r="A17" s="15">
        <v>3</v>
      </c>
      <c r="B17" s="16" t="s">
        <v>23</v>
      </c>
      <c r="C17" s="17" t="s">
        <v>19</v>
      </c>
      <c r="D17" s="15">
        <v>0.28450184501845016</v>
      </c>
      <c r="E17" s="15">
        <v>0.27638572513287774</v>
      </c>
      <c r="F17">
        <f>LN(D17/(D15+D16+D18))</f>
        <v>-0.92223928167932268</v>
      </c>
      <c r="G17">
        <f>LN(E17/(E15+E16+E18))</f>
        <v>-0.96246103601746136</v>
      </c>
      <c r="H17">
        <f t="shared" si="0"/>
        <v>-4.0221754338138682E-2</v>
      </c>
      <c r="K17">
        <f>LN(J9/I9)/LN(2)</f>
        <v>15.155483168881062</v>
      </c>
      <c r="L17">
        <f t="shared" si="1"/>
        <v>-2.6539407480407158E-3</v>
      </c>
    </row>
    <row r="18" spans="1:12" x14ac:dyDescent="0.2">
      <c r="A18" s="15">
        <v>3</v>
      </c>
      <c r="B18" s="16" t="s">
        <v>23</v>
      </c>
      <c r="C18" s="17" t="s">
        <v>20</v>
      </c>
      <c r="D18" s="15">
        <v>0.23321033210332104</v>
      </c>
      <c r="E18" s="15">
        <v>0.21589471019994938</v>
      </c>
      <c r="F18">
        <f>LN(D18/(D15+D16+D17))</f>
        <v>-1.1902717775123153</v>
      </c>
      <c r="G18">
        <f>LN(E18/(E15+E16+E17))</f>
        <v>-1.2897524734851347</v>
      </c>
      <c r="H18">
        <f t="shared" si="0"/>
        <v>-9.9480695972819388E-2</v>
      </c>
      <c r="K18">
        <f>LN(J9/I9)/LN(2)</f>
        <v>15.155483168881062</v>
      </c>
      <c r="L18">
        <f t="shared" si="1"/>
        <v>-6.5640068920457982E-3</v>
      </c>
    </row>
    <row r="19" spans="1:12" x14ac:dyDescent="0.2">
      <c r="A19" s="24">
        <v>4</v>
      </c>
      <c r="B19" s="25" t="s">
        <v>24</v>
      </c>
      <c r="C19" s="26" t="s">
        <v>17</v>
      </c>
      <c r="D19" s="24">
        <v>0.26003276003276005</v>
      </c>
      <c r="E19" s="24">
        <v>0.24692491279603451</v>
      </c>
      <c r="F19">
        <f>LN(D19/(D20+D21+D22))</f>
        <v>-1.0457982916995368</v>
      </c>
      <c r="G19">
        <f>LN(E19/(E20+E21+E22))</f>
        <v>-1.1150806465963865</v>
      </c>
      <c r="H19">
        <f t="shared" si="0"/>
        <v>-6.9282354896849752E-2</v>
      </c>
      <c r="K19">
        <f>LN(J10/I10)/LN(2)</f>
        <v>15.127841343178437</v>
      </c>
      <c r="L19">
        <f t="shared" si="1"/>
        <v>-4.5797912157567074E-3</v>
      </c>
    </row>
    <row r="20" spans="1:12" x14ac:dyDescent="0.2">
      <c r="A20" s="12">
        <v>4</v>
      </c>
      <c r="B20" s="13" t="s">
        <v>24</v>
      </c>
      <c r="C20" s="14" t="s">
        <v>15</v>
      </c>
      <c r="D20" s="12">
        <v>0.2399672399672399</v>
      </c>
      <c r="E20" s="12">
        <v>0.27519735634294107</v>
      </c>
      <c r="F20">
        <f>LN(D20/(D19+D21+D22))</f>
        <v>-1.1528591237691337</v>
      </c>
      <c r="G20">
        <f>LN(E20/(E19+E21+E22))</f>
        <v>-0.96841090245077455</v>
      </c>
      <c r="H20">
        <f t="shared" si="0"/>
        <v>0.18444822131835914</v>
      </c>
      <c r="K20">
        <f>LN(J10/I10)/LN(2)</f>
        <v>15.127841343178437</v>
      </c>
      <c r="L20">
        <f t="shared" si="1"/>
        <v>1.2192633247144145E-2</v>
      </c>
    </row>
    <row r="21" spans="1:12" x14ac:dyDescent="0.2">
      <c r="A21" s="15">
        <v>4</v>
      </c>
      <c r="B21" s="16" t="s">
        <v>24</v>
      </c>
      <c r="C21" s="17" t="s">
        <v>18</v>
      </c>
      <c r="D21" s="15">
        <v>0.25634725634725636</v>
      </c>
      <c r="E21" s="15">
        <v>0.26069395997796951</v>
      </c>
      <c r="F21">
        <f>LN(D21/(D19+D20+D22))</f>
        <v>-1.0650411880611399</v>
      </c>
      <c r="G21">
        <f>LN(E21/(E19+E20+E22))</f>
        <v>-1.0423648102561478</v>
      </c>
      <c r="H21">
        <f t="shared" si="0"/>
        <v>2.2676377804992098E-2</v>
      </c>
      <c r="K21">
        <f>LN(J10/I10)/LN(2)</f>
        <v>15.127841343178437</v>
      </c>
      <c r="L21">
        <f t="shared" si="1"/>
        <v>1.4989830532045807E-3</v>
      </c>
    </row>
    <row r="22" spans="1:12" x14ac:dyDescent="0.2">
      <c r="A22" s="15">
        <v>4</v>
      </c>
      <c r="B22" s="16" t="s">
        <v>24</v>
      </c>
      <c r="C22" s="17" t="s">
        <v>19</v>
      </c>
      <c r="D22" s="15">
        <v>0.24365274365274364</v>
      </c>
      <c r="E22" s="15">
        <v>0.21718377088305491</v>
      </c>
      <c r="F22">
        <f>LN(D22/(D19+D20+D21))</f>
        <v>-1.1327565746536101</v>
      </c>
      <c r="G22">
        <f>LN(E22/(E19+E20+E21))</f>
        <v>-1.2821541018672935</v>
      </c>
      <c r="H22">
        <f t="shared" si="0"/>
        <v>-0.14939752721368338</v>
      </c>
      <c r="K22">
        <f>LN(J10/I10)/LN(2)</f>
        <v>15.127841343178437</v>
      </c>
      <c r="L22">
        <f t="shared" si="1"/>
        <v>-9.8756672432349958E-3</v>
      </c>
    </row>
    <row r="23" spans="1:12" x14ac:dyDescent="0.2">
      <c r="A23" s="15">
        <v>5</v>
      </c>
      <c r="B23" s="16" t="s">
        <v>25</v>
      </c>
      <c r="C23" s="17" t="s">
        <v>14</v>
      </c>
      <c r="D23" s="15">
        <v>0.24978267168936541</v>
      </c>
      <c r="E23" s="15">
        <v>0.24492120751851149</v>
      </c>
      <c r="F23">
        <f>LN(D23/(D24+D25+D26))</f>
        <v>-1.0997717090878445</v>
      </c>
      <c r="G23">
        <f>LN(E23/(E24+E25+E26))</f>
        <v>-1.1258855478519729</v>
      </c>
      <c r="H23">
        <f t="shared" si="0"/>
        <v>-2.6113838764128428E-2</v>
      </c>
      <c r="K23">
        <f>LN(J11/I11)/LN(2)</f>
        <v>14.989473435209016</v>
      </c>
      <c r="L23">
        <f t="shared" si="1"/>
        <v>-1.7421451712098979E-3</v>
      </c>
    </row>
    <row r="24" spans="1:12" x14ac:dyDescent="0.2">
      <c r="A24" s="15">
        <v>5</v>
      </c>
      <c r="B24" s="16" t="s">
        <v>25</v>
      </c>
      <c r="C24" s="17" t="s">
        <v>13</v>
      </c>
      <c r="D24" s="15">
        <v>0.2594417077175698</v>
      </c>
      <c r="E24" s="15">
        <v>0.22944750332257452</v>
      </c>
      <c r="F24">
        <f>LN(D24/(D23+D25+D26))</f>
        <v>-1.0488723064757113</v>
      </c>
      <c r="G24">
        <f>LN(E24/(E23+E25+E26))</f>
        <v>-1.2114335260576929</v>
      </c>
      <c r="H24">
        <f t="shared" si="0"/>
        <v>-0.16256121958198166</v>
      </c>
      <c r="K24">
        <f>LN(J11/I11)/LN(2)</f>
        <v>14.989473435209016</v>
      </c>
      <c r="L24">
        <f t="shared" si="1"/>
        <v>-1.0845025362941636E-2</v>
      </c>
    </row>
    <row r="25" spans="1:12" x14ac:dyDescent="0.2">
      <c r="A25" s="12">
        <v>5</v>
      </c>
      <c r="B25" s="13" t="s">
        <v>25</v>
      </c>
      <c r="C25" s="14" t="s">
        <v>20</v>
      </c>
      <c r="D25" s="12">
        <v>0.21761808171544472</v>
      </c>
      <c r="E25" s="12">
        <v>0.27226124928801976</v>
      </c>
      <c r="F25">
        <f>LN(D25/(D23+D24+D26))</f>
        <v>-1.2796014002282861</v>
      </c>
      <c r="G25">
        <f>LN(E25/(E23+E24+E26))</f>
        <v>-0.98318004422098926</v>
      </c>
      <c r="H25">
        <f t="shared" si="0"/>
        <v>0.2964213560072968</v>
      </c>
      <c r="K25">
        <f>LN(J11/I11)/LN(2)</f>
        <v>14.989473435209016</v>
      </c>
      <c r="L25">
        <f t="shared" si="1"/>
        <v>1.9775301466629768E-2</v>
      </c>
    </row>
    <row r="26" spans="1:12" x14ac:dyDescent="0.2">
      <c r="A26" s="36">
        <v>5</v>
      </c>
      <c r="B26" s="37" t="s">
        <v>25</v>
      </c>
      <c r="C26" s="38" t="s">
        <v>21</v>
      </c>
      <c r="D26" s="36">
        <v>0.27315753887762001</v>
      </c>
      <c r="E26" s="36">
        <v>0.25337003987089424</v>
      </c>
      <c r="F26">
        <f>LN(D26/(D23+D24+D25))</f>
        <v>-0.97866106260061314</v>
      </c>
      <c r="G26">
        <f>LN(E26/(E23+E24+E25))</f>
        <v>-1.0807186660878541</v>
      </c>
      <c r="H26">
        <f t="shared" si="0"/>
        <v>-0.10205760348724091</v>
      </c>
      <c r="K26">
        <f>LN(J11/I11)/LN(2)</f>
        <v>14.989473435209016</v>
      </c>
      <c r="L26">
        <f t="shared" si="1"/>
        <v>-6.8086183232771982E-3</v>
      </c>
    </row>
    <row r="27" spans="1:12" x14ac:dyDescent="0.2">
      <c r="A27" s="15">
        <v>6</v>
      </c>
      <c r="B27" s="16" t="s">
        <v>26</v>
      </c>
      <c r="C27" s="17" t="s">
        <v>15</v>
      </c>
      <c r="D27" s="15">
        <v>0.26110856619331196</v>
      </c>
      <c r="E27" s="15">
        <v>0.27659574468085107</v>
      </c>
      <c r="F27">
        <f>LN(D27/(D28+D29+D30))</f>
        <v>-1.0402147172966132</v>
      </c>
      <c r="G27">
        <f>LN(E27/(E28+E29+E30))</f>
        <v>-0.96141116715462471</v>
      </c>
      <c r="H27">
        <f t="shared" si="0"/>
        <v>7.8803550141988477E-2</v>
      </c>
      <c r="K27">
        <f>LN(J12/I12)/LN(2)</f>
        <v>15.14216790213886</v>
      </c>
      <c r="L27">
        <f t="shared" si="1"/>
        <v>5.2042449041168884E-3</v>
      </c>
    </row>
    <row r="28" spans="1:12" x14ac:dyDescent="0.2">
      <c r="A28" s="15">
        <v>6</v>
      </c>
      <c r="B28" s="16" t="s">
        <v>26</v>
      </c>
      <c r="C28" s="17" t="s">
        <v>14</v>
      </c>
      <c r="D28" s="15">
        <v>0.24339593831119255</v>
      </c>
      <c r="E28" s="15">
        <v>0.28687705269170355</v>
      </c>
      <c r="F28">
        <f>LN(D28/(D27+D29+D30))</f>
        <v>-1.1341505874139279</v>
      </c>
      <c r="G28">
        <f>LN(E28/(E27+E29+E30))</f>
        <v>-0.91060010602478425</v>
      </c>
      <c r="H28">
        <f t="shared" si="0"/>
        <v>0.22355048138914368</v>
      </c>
      <c r="K28">
        <f>LN(J12/I12)/LN(2)</f>
        <v>15.14216790213886</v>
      </c>
      <c r="L28">
        <f t="shared" si="1"/>
        <v>1.4763439610094849E-2</v>
      </c>
    </row>
    <row r="29" spans="1:12" x14ac:dyDescent="0.2">
      <c r="A29" s="12">
        <v>6</v>
      </c>
      <c r="B29" s="13" t="s">
        <v>26</v>
      </c>
      <c r="C29" s="14" t="s">
        <v>18</v>
      </c>
      <c r="D29" s="12">
        <v>0.24644983967017864</v>
      </c>
      <c r="E29" s="12">
        <v>0.20848207910895333</v>
      </c>
      <c r="F29">
        <f>LN(D29/(D27+D28+D30))</f>
        <v>-1.1176371030376879</v>
      </c>
      <c r="G29">
        <f>LN(E29/(E27+E28+E30))</f>
        <v>-1.3340994347174224</v>
      </c>
      <c r="H29">
        <f t="shared" si="0"/>
        <v>-0.2164623316797345</v>
      </c>
      <c r="K29">
        <f>LN(J12/I12)/LN(2)</f>
        <v>15.14216790213886</v>
      </c>
      <c r="L29">
        <f t="shared" si="1"/>
        <v>-1.4295332945631832E-2</v>
      </c>
    </row>
    <row r="30" spans="1:12" x14ac:dyDescent="0.2">
      <c r="A30" s="36">
        <v>6</v>
      </c>
      <c r="B30" s="37" t="s">
        <v>26</v>
      </c>
      <c r="C30" s="38" t="s">
        <v>21</v>
      </c>
      <c r="D30" s="36">
        <v>0.24904565582531685</v>
      </c>
      <c r="E30" s="36">
        <v>0.22804512351849207</v>
      </c>
      <c r="F30">
        <f>LN(D30/(D27+D28+D29))</f>
        <v>-1.1037086201551238</v>
      </c>
      <c r="G30">
        <f>LN(E30/(E27+E28+E29))</f>
        <v>-1.2193825786213806</v>
      </c>
      <c r="H30">
        <f t="shared" si="0"/>
        <v>-0.11567395846625672</v>
      </c>
      <c r="K30">
        <f>LN(J12/I12)/LN(2)</f>
        <v>15.14216790213886</v>
      </c>
      <c r="L30">
        <f t="shared" si="1"/>
        <v>-7.6391940185736255E-3</v>
      </c>
    </row>
    <row r="31" spans="1:12" x14ac:dyDescent="0.2">
      <c r="A31" s="15">
        <v>7</v>
      </c>
      <c r="B31" s="16" t="s">
        <v>27</v>
      </c>
      <c r="C31" s="17" t="s">
        <v>15</v>
      </c>
      <c r="D31" s="15">
        <v>0.26397613065326631</v>
      </c>
      <c r="E31" s="15">
        <v>0.27127976190476188</v>
      </c>
      <c r="F31">
        <f>LN(D31/(D32+D33+D34))</f>
        <v>-1.0254038645140906</v>
      </c>
      <c r="G31">
        <f>LN(E31/(E32+E33+E34))</f>
        <v>-0.98813927702365456</v>
      </c>
      <c r="H31">
        <f t="shared" si="0"/>
        <v>3.7264587490436041E-2</v>
      </c>
      <c r="K31">
        <f>LN(J13/I13)/LN(2)</f>
        <v>15.316410553967696</v>
      </c>
      <c r="L31">
        <f t="shared" si="1"/>
        <v>2.4329843705307766E-3</v>
      </c>
    </row>
    <row r="32" spans="1:12" x14ac:dyDescent="0.2">
      <c r="A32" s="15">
        <v>7</v>
      </c>
      <c r="B32" s="16" t="s">
        <v>27</v>
      </c>
      <c r="C32" s="17" t="s">
        <v>13</v>
      </c>
      <c r="D32" s="15">
        <v>0.25094221105527637</v>
      </c>
      <c r="E32" s="15">
        <v>0.24598214285714284</v>
      </c>
      <c r="F32">
        <f>LN(D32/(D31+D33+D34))</f>
        <v>-1.093593457556167</v>
      </c>
      <c r="G32">
        <f>LN(E32/(E31+E33+E34))</f>
        <v>-1.120157107654886</v>
      </c>
      <c r="H32">
        <f t="shared" si="0"/>
        <v>-2.6563650098718972E-2</v>
      </c>
      <c r="K32">
        <f>LN(J13/I13)/LN(2)</f>
        <v>15.316410553967696</v>
      </c>
      <c r="L32">
        <f t="shared" si="1"/>
        <v>-1.7343260684428241E-3</v>
      </c>
    </row>
    <row r="33" spans="1:12" x14ac:dyDescent="0.2">
      <c r="A33" s="12">
        <v>7</v>
      </c>
      <c r="B33" s="13" t="s">
        <v>27</v>
      </c>
      <c r="C33" s="14" t="s">
        <v>19</v>
      </c>
      <c r="D33" s="12">
        <v>0.22974246231155782</v>
      </c>
      <c r="E33" s="12">
        <v>0.23526785714285725</v>
      </c>
      <c r="F33">
        <f>LN(D33/(D31+D32+D34))</f>
        <v>-1.2097659709793389</v>
      </c>
      <c r="G33">
        <f>LN(E33/(E31+E32+E34))</f>
        <v>-1.178800949782757</v>
      </c>
      <c r="H33">
        <f t="shared" si="0"/>
        <v>3.0965021196581954E-2</v>
      </c>
      <c r="K33">
        <f>LN(J13/I13)/LN(2)</f>
        <v>15.316410553967696</v>
      </c>
      <c r="L33">
        <f t="shared" si="1"/>
        <v>2.0216891606212859E-3</v>
      </c>
    </row>
    <row r="34" spans="1:12" x14ac:dyDescent="0.2">
      <c r="A34" s="36">
        <v>7</v>
      </c>
      <c r="B34" s="37" t="s">
        <v>27</v>
      </c>
      <c r="C34" s="38" t="s">
        <v>21</v>
      </c>
      <c r="D34" s="36">
        <v>0.25533919597989951</v>
      </c>
      <c r="E34" s="36">
        <v>0.2474702380952381</v>
      </c>
      <c r="F34">
        <f>LN(D34/(D31+D32+D33))</f>
        <v>-1.0703359765175948</v>
      </c>
      <c r="G34">
        <f>LN(E34/(E31+E32+E33))</f>
        <v>-1.1121502218870554</v>
      </c>
      <c r="H34">
        <f t="shared" si="0"/>
        <v>-4.1814245369460545E-2</v>
      </c>
      <c r="K34">
        <f>LN(J13/I13)/LN(2)</f>
        <v>15.316410553967696</v>
      </c>
      <c r="L34">
        <f t="shared" si="1"/>
        <v>-2.7300290248898178E-3</v>
      </c>
    </row>
    <row r="35" spans="1:12" x14ac:dyDescent="0.2">
      <c r="A35" s="15">
        <v>8</v>
      </c>
      <c r="B35" s="16" t="s">
        <v>28</v>
      </c>
      <c r="C35" s="17" t="s">
        <v>18</v>
      </c>
      <c r="D35" s="15">
        <v>0.27719940510239105</v>
      </c>
      <c r="E35" s="15">
        <v>0.23805921763561702</v>
      </c>
      <c r="F35">
        <f>LN(D35/(D36+D37+D38))</f>
        <v>-0.95839626054550464</v>
      </c>
      <c r="G35">
        <f>LN(E35/(E36+E37+E38))</f>
        <v>-1.1633493829166974</v>
      </c>
      <c r="H35">
        <f t="shared" si="0"/>
        <v>-0.20495312237119279</v>
      </c>
      <c r="K35">
        <f>LN(J14/I14)/LN(2)</f>
        <v>15.169800432840439</v>
      </c>
      <c r="L35">
        <f t="shared" si="1"/>
        <v>-1.3510601097131028E-2</v>
      </c>
    </row>
    <row r="36" spans="1:12" x14ac:dyDescent="0.2">
      <c r="A36" s="15">
        <v>8</v>
      </c>
      <c r="B36" s="16" t="s">
        <v>28</v>
      </c>
      <c r="C36" s="17" t="s">
        <v>19</v>
      </c>
      <c r="D36" s="15">
        <v>0.26072531746939709</v>
      </c>
      <c r="E36" s="15">
        <v>0.27220661335638641</v>
      </c>
      <c r="F36">
        <f>LN(D36/(D35+D37+D38))</f>
        <v>-1.0422021171387592</v>
      </c>
      <c r="G36">
        <f>LN(E36/(E35+E37+E38))</f>
        <v>-0.98345581249185421</v>
      </c>
      <c r="H36">
        <f t="shared" si="0"/>
        <v>5.8746304646905001E-2</v>
      </c>
      <c r="K36">
        <f>LN(J14/I14)/LN(2)</f>
        <v>15.169800432840439</v>
      </c>
      <c r="L36">
        <f t="shared" si="1"/>
        <v>3.8725825634283026E-3</v>
      </c>
    </row>
    <row r="37" spans="1:12" x14ac:dyDescent="0.2">
      <c r="A37" s="15">
        <v>8</v>
      </c>
      <c r="B37" s="16" t="s">
        <v>28</v>
      </c>
      <c r="C37" s="17" t="s">
        <v>20</v>
      </c>
      <c r="D37" s="15">
        <v>0.24081912824619608</v>
      </c>
      <c r="E37" s="15">
        <v>0.26691160579208989</v>
      </c>
      <c r="F37">
        <f>LN(D37/(D35+D36+D38))</f>
        <v>-1.1481939051938532</v>
      </c>
      <c r="G37">
        <f>LN(E37/(E35+E36+E38))</f>
        <v>-1.0103487478497162</v>
      </c>
      <c r="H37">
        <f t="shared" si="0"/>
        <v>0.13784515734413705</v>
      </c>
      <c r="K37">
        <f>LN(J14/I14)/LN(2)</f>
        <v>15.169800432840439</v>
      </c>
      <c r="L37">
        <f t="shared" si="1"/>
        <v>9.086814157800131E-3</v>
      </c>
    </row>
    <row r="38" spans="1:12" x14ac:dyDescent="0.2">
      <c r="A38" s="42">
        <v>8</v>
      </c>
      <c r="B38" s="43" t="s">
        <v>28</v>
      </c>
      <c r="C38" s="44" t="s">
        <v>21</v>
      </c>
      <c r="D38" s="42">
        <v>0.22125614918201575</v>
      </c>
      <c r="E38" s="42">
        <v>0.22282256321590665</v>
      </c>
      <c r="F38">
        <f>LN(D38/(D35+D36+D37))</f>
        <v>-1.2583610974347121</v>
      </c>
      <c r="G38">
        <f>LN(E38/(E35+E36+E37))</f>
        <v>-1.2492929115745508</v>
      </c>
      <c r="H38">
        <f t="shared" si="0"/>
        <v>9.0681858601613374E-3</v>
      </c>
      <c r="K38">
        <f>LN(J14/I14)/LN(2)</f>
        <v>15.169800432840439</v>
      </c>
      <c r="L38">
        <f t="shared" si="1"/>
        <v>5.9777885017722558E-4</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6</v>
      </c>
    </row>
    <row r="42" spans="1:12" ht="17" thickBot="1" x14ac:dyDescent="0.25">
      <c r="A42" s="3" t="s">
        <v>7</v>
      </c>
      <c r="D42" s="7">
        <v>0</v>
      </c>
      <c r="E42" s="3">
        <v>24</v>
      </c>
    </row>
    <row r="43" spans="1:12" ht="18" thickBot="1" x14ac:dyDescent="0.25">
      <c r="A43" s="3" t="s">
        <v>8</v>
      </c>
      <c r="B43" s="8"/>
      <c r="C43" s="9" t="s">
        <v>9</v>
      </c>
      <c r="D43" s="7" t="s">
        <v>4</v>
      </c>
      <c r="E43" s="3">
        <v>0</v>
      </c>
    </row>
    <row r="44" spans="1:12" ht="17" thickBot="1" x14ac:dyDescent="0.25">
      <c r="A44" s="7" t="s">
        <v>10</v>
      </c>
      <c r="B44" s="10" t="s">
        <v>11</v>
      </c>
      <c r="C44" s="11" t="s">
        <v>12</v>
      </c>
      <c r="D44" s="3">
        <v>14</v>
      </c>
      <c r="E44" s="3">
        <v>21</v>
      </c>
      <c r="F44" s="63" t="s">
        <v>31</v>
      </c>
      <c r="G44" s="63" t="s">
        <v>32</v>
      </c>
      <c r="H44" s="63" t="s">
        <v>33</v>
      </c>
      <c r="I44" t="s">
        <v>34</v>
      </c>
      <c r="J44" t="s">
        <v>35</v>
      </c>
      <c r="K44" t="s">
        <v>36</v>
      </c>
      <c r="L44" t="s">
        <v>37</v>
      </c>
    </row>
    <row r="45" spans="1:12" x14ac:dyDescent="0.2">
      <c r="A45" s="12">
        <v>1</v>
      </c>
      <c r="B45" s="13" t="s">
        <v>16</v>
      </c>
      <c r="C45" s="14" t="s">
        <v>17</v>
      </c>
      <c r="D45" s="12">
        <v>0.24918032786885247</v>
      </c>
      <c r="E45" s="12">
        <v>0.29180381830151414</v>
      </c>
      <c r="F45">
        <f>LN(D45/(D46+D47+D48))</f>
        <v>-1.1029886632679087</v>
      </c>
      <c r="G45">
        <f>LN(E45/(E46+E47+E48))</f>
        <v>-0.88663942676439189</v>
      </c>
      <c r="H45">
        <f>G45-F45</f>
        <v>0.21634923650351678</v>
      </c>
      <c r="I45" s="64">
        <v>36064.1</v>
      </c>
      <c r="J45">
        <v>1109577344</v>
      </c>
      <c r="K45">
        <f>LN(J45/I45)/LN(2)</f>
        <v>14.909087288727815</v>
      </c>
      <c r="L45">
        <f>H45/K45</f>
        <v>1.4511232801426422E-2</v>
      </c>
    </row>
    <row r="46" spans="1:12" x14ac:dyDescent="0.2">
      <c r="A46" s="15">
        <v>1</v>
      </c>
      <c r="B46" s="16" t="s">
        <v>16</v>
      </c>
      <c r="C46" s="17" t="s">
        <v>15</v>
      </c>
      <c r="D46" s="15">
        <v>0.27922226458253907</v>
      </c>
      <c r="E46" s="15">
        <v>0.27213627386438444</v>
      </c>
      <c r="F46">
        <f>LN(D46/(D45+D47+D48))</f>
        <v>-0.94832270519092832</v>
      </c>
      <c r="G46">
        <f>LN(E46/(E45+E47+E48))</f>
        <v>-0.98381089361209295</v>
      </c>
      <c r="H46">
        <f t="shared" ref="H46:H76" si="2">G46-F46</f>
        <v>-3.5488188421164635E-2</v>
      </c>
      <c r="I46" s="64">
        <v>34945.949999999997</v>
      </c>
      <c r="J46">
        <v>1052507716</v>
      </c>
      <c r="K46">
        <f>LN(J45/I45)/LN(2)</f>
        <v>14.909087288727815</v>
      </c>
      <c r="L46">
        <f t="shared" ref="L46:L76" si="3">H46/K46</f>
        <v>-2.3803058989396277E-3</v>
      </c>
    </row>
    <row r="47" spans="1:12" x14ac:dyDescent="0.2">
      <c r="A47" s="15">
        <v>1</v>
      </c>
      <c r="B47" s="16" t="s">
        <v>16</v>
      </c>
      <c r="C47" s="17" t="s">
        <v>14</v>
      </c>
      <c r="D47" s="15">
        <v>0.21570720548989705</v>
      </c>
      <c r="E47" s="15">
        <v>0.20630348913759053</v>
      </c>
      <c r="F47">
        <f>LN(D47/(D45+D46+D48))</f>
        <v>-1.2908604550332943</v>
      </c>
      <c r="G47">
        <f>LN(E47/(E45+E46+E48))</f>
        <v>-1.347352827181536</v>
      </c>
      <c r="H47">
        <f t="shared" si="2"/>
        <v>-5.6492372148241765E-2</v>
      </c>
      <c r="I47" s="64">
        <v>35827.4</v>
      </c>
      <c r="J47">
        <v>1068521388.0000001</v>
      </c>
      <c r="K47">
        <f>LN(J45/I45)/LN(2)</f>
        <v>14.909087288727815</v>
      </c>
      <c r="L47">
        <f t="shared" si="3"/>
        <v>-3.7891234422481024E-3</v>
      </c>
    </row>
    <row r="48" spans="1:12" x14ac:dyDescent="0.2">
      <c r="A48" s="15">
        <v>1</v>
      </c>
      <c r="B48" s="16" t="s">
        <v>16</v>
      </c>
      <c r="C48" s="17" t="s">
        <v>13</v>
      </c>
      <c r="D48" s="15">
        <v>0.25589020205871138</v>
      </c>
      <c r="E48" s="15">
        <v>0.22975641869651087</v>
      </c>
      <c r="F48">
        <f>LN(D48/(D45+D46+D47))</f>
        <v>-1.0674401475543644</v>
      </c>
      <c r="G48">
        <f>LN(E48/(E45+E46+E47))</f>
        <v>-1.2096871055893748</v>
      </c>
      <c r="H48">
        <f t="shared" si="2"/>
        <v>-0.14224695803501031</v>
      </c>
      <c r="I48" s="64">
        <v>36074.35</v>
      </c>
      <c r="J48">
        <v>972535060</v>
      </c>
      <c r="K48">
        <f>LN(J45/I45)/LN(2)</f>
        <v>14.909087288727815</v>
      </c>
      <c r="L48">
        <f t="shared" si="3"/>
        <v>-9.5409568191714682E-3</v>
      </c>
    </row>
    <row r="49" spans="1:12" x14ac:dyDescent="0.2">
      <c r="A49" s="24">
        <v>2</v>
      </c>
      <c r="B49" s="25" t="s">
        <v>22</v>
      </c>
      <c r="C49" s="26" t="s">
        <v>17</v>
      </c>
      <c r="D49" s="24">
        <v>0.26222137185496985</v>
      </c>
      <c r="E49" s="24">
        <v>0.23013537374926427</v>
      </c>
      <c r="F49">
        <f>LN(D49/(D50+D51+D52))</f>
        <v>-1.0344547399875956</v>
      </c>
      <c r="G49">
        <f>LN(E49/(E50+E51+E52))</f>
        <v>-1.2075469720317784</v>
      </c>
      <c r="H49">
        <f t="shared" si="2"/>
        <v>-0.17309223204418278</v>
      </c>
      <c r="I49" s="64">
        <v>37388.400000000001</v>
      </c>
      <c r="J49">
        <v>1146247656</v>
      </c>
      <c r="K49">
        <f>LN(J46/I46)/LN(2)</f>
        <v>14.878346017595028</v>
      </c>
      <c r="L49">
        <f t="shared" si="3"/>
        <v>-1.1633835631963735E-2</v>
      </c>
    </row>
    <row r="50" spans="1:12" x14ac:dyDescent="0.2">
      <c r="A50" s="12">
        <v>2</v>
      </c>
      <c r="B50" s="13" t="s">
        <v>22</v>
      </c>
      <c r="C50" s="14" t="s">
        <v>14</v>
      </c>
      <c r="D50" s="12">
        <v>0.21228355496029838</v>
      </c>
      <c r="E50" s="12">
        <v>0.16021188934667452</v>
      </c>
      <c r="F50">
        <f>LN(D50/(D49+D51+D52))</f>
        <v>-1.3112152793972567</v>
      </c>
      <c r="G50">
        <f>LN(E50/(E49+E51+E52))</f>
        <v>-1.6566523632673706</v>
      </c>
      <c r="H50">
        <f t="shared" si="2"/>
        <v>-0.34543708387011396</v>
      </c>
      <c r="I50" s="64">
        <v>35229.599999999999</v>
      </c>
      <c r="J50">
        <v>983636232</v>
      </c>
      <c r="K50">
        <f>LN(J46/I46)/LN(2)</f>
        <v>14.878346017595028</v>
      </c>
      <c r="L50">
        <f t="shared" si="3"/>
        <v>-2.3217438515114684E-2</v>
      </c>
    </row>
    <row r="51" spans="1:12" x14ac:dyDescent="0.2">
      <c r="A51" s="15">
        <v>2</v>
      </c>
      <c r="B51" s="16" t="s">
        <v>22</v>
      </c>
      <c r="C51" s="17" t="s">
        <v>18</v>
      </c>
      <c r="D51" s="15">
        <v>0.27800631397684877</v>
      </c>
      <c r="E51" s="15">
        <v>0.27345497351383169</v>
      </c>
      <c r="F51">
        <f>LN(D51/(D49+D50+D52))</f>
        <v>-0.95437256815464</v>
      </c>
      <c r="G51">
        <f>LN(E51/(E49+E50+E52))</f>
        <v>-0.97716348071264225</v>
      </c>
      <c r="H51">
        <f t="shared" si="2"/>
        <v>-2.2790912558002252E-2</v>
      </c>
      <c r="I51" s="64">
        <v>34221.399999999994</v>
      </c>
      <c r="J51">
        <v>876756248</v>
      </c>
      <c r="K51">
        <f>LN(J46/I46)/LN(2)</f>
        <v>14.878346017595028</v>
      </c>
      <c r="L51">
        <f t="shared" si="3"/>
        <v>-1.5318176181041815E-3</v>
      </c>
    </row>
    <row r="52" spans="1:12" x14ac:dyDescent="0.2">
      <c r="A52" s="15">
        <v>2</v>
      </c>
      <c r="B52" s="16" t="s">
        <v>22</v>
      </c>
      <c r="C52" s="17" t="s">
        <v>20</v>
      </c>
      <c r="D52" s="15">
        <v>0.24748875920788291</v>
      </c>
      <c r="E52" s="15">
        <v>0.33619776339022955</v>
      </c>
      <c r="F52">
        <f>LN(D52/(D49+D50+D51))</f>
        <v>-1.1120507708057257</v>
      </c>
      <c r="G52">
        <f>LN(E52/(E49+E50+E51))</f>
        <v>-0.68028470034770694</v>
      </c>
      <c r="H52">
        <f t="shared" si="2"/>
        <v>0.43176607045801874</v>
      </c>
      <c r="I52" s="64">
        <v>34499.199999999997</v>
      </c>
      <c r="J52">
        <v>906173827.99999988</v>
      </c>
      <c r="K52">
        <f>LN(J46/I46)/LN(2)</f>
        <v>14.878346017595028</v>
      </c>
      <c r="L52">
        <f t="shared" si="3"/>
        <v>2.9019762677075477E-2</v>
      </c>
    </row>
    <row r="53" spans="1:12" x14ac:dyDescent="0.2">
      <c r="A53" s="24">
        <v>3</v>
      </c>
      <c r="B53" s="25" t="s">
        <v>23</v>
      </c>
      <c r="C53" s="26" t="s">
        <v>17</v>
      </c>
      <c r="D53" s="24">
        <v>0.25523325358851673</v>
      </c>
      <c r="E53" s="24">
        <v>0.23839467357129646</v>
      </c>
      <c r="F53">
        <f>LN(D53/(D54+D55+D56))</f>
        <v>-1.070893230278843</v>
      </c>
      <c r="G53">
        <f>LN(E53/(E54+E55+E56))</f>
        <v>-1.1615008846485475</v>
      </c>
      <c r="H53">
        <f t="shared" si="2"/>
        <v>-9.0607654369704527E-2</v>
      </c>
      <c r="I53" s="64"/>
      <c r="K53">
        <f>LN(J47/I47)/LN(2)</f>
        <v>14.864192909606542</v>
      </c>
      <c r="L53">
        <f t="shared" si="3"/>
        <v>-6.0956995728403077E-3</v>
      </c>
    </row>
    <row r="54" spans="1:12" x14ac:dyDescent="0.2">
      <c r="A54" s="12">
        <v>3</v>
      </c>
      <c r="B54" s="13" t="s">
        <v>23</v>
      </c>
      <c r="C54" s="14" t="s">
        <v>13</v>
      </c>
      <c r="D54" s="12">
        <v>0.24446770334928236</v>
      </c>
      <c r="E54" s="12">
        <v>0.23321620122064002</v>
      </c>
      <c r="F54">
        <f>LN(D54/(D53+D55+D56))</f>
        <v>-1.1283393219605544</v>
      </c>
      <c r="G54">
        <f>LN(E54/(E53+E55+E56))</f>
        <v>-1.1902389570308047</v>
      </c>
      <c r="H54">
        <f t="shared" si="2"/>
        <v>-6.1899635070250314E-2</v>
      </c>
      <c r="K54">
        <f>LN(J47/I47)/LN(2)</f>
        <v>14.864192909606542</v>
      </c>
      <c r="L54">
        <f t="shared" si="3"/>
        <v>-4.164345514531459E-3</v>
      </c>
    </row>
    <row r="55" spans="1:12" x14ac:dyDescent="0.2">
      <c r="A55" s="15">
        <v>3</v>
      </c>
      <c r="B55" s="16" t="s">
        <v>23</v>
      </c>
      <c r="C55" s="17" t="s">
        <v>19</v>
      </c>
      <c r="D55" s="15">
        <v>0.27422248803827753</v>
      </c>
      <c r="E55" s="15">
        <v>0.26650638061771775</v>
      </c>
      <c r="F55">
        <f>LN(D55/(D53+D54+D56))</f>
        <v>-0.97330373347013643</v>
      </c>
      <c r="G55">
        <f>LN(E55/(E53+E54+E56))</f>
        <v>-1.0124207130802194</v>
      </c>
      <c r="H55">
        <f t="shared" si="2"/>
        <v>-3.911697961008298E-2</v>
      </c>
      <c r="K55">
        <f>LN(J47/I47)/LN(2)</f>
        <v>14.864192909606542</v>
      </c>
      <c r="L55">
        <f t="shared" si="3"/>
        <v>-2.6316248617038714E-3</v>
      </c>
    </row>
    <row r="56" spans="1:12" x14ac:dyDescent="0.2">
      <c r="A56" s="15">
        <v>3</v>
      </c>
      <c r="B56" s="16" t="s">
        <v>23</v>
      </c>
      <c r="C56" s="17" t="s">
        <v>20</v>
      </c>
      <c r="D56" s="15">
        <v>0.22607655502392343</v>
      </c>
      <c r="E56" s="15">
        <v>0.26188274459034583</v>
      </c>
      <c r="F56">
        <f>LN(D56/(D53+D54+D55))</f>
        <v>-1.2305992794412584</v>
      </c>
      <c r="G56">
        <f>LN(E56/(E53+E54+E55))</f>
        <v>-1.036205830795069</v>
      </c>
      <c r="H56">
        <f t="shared" si="2"/>
        <v>0.19439344864618935</v>
      </c>
      <c r="K56">
        <f>LN(J47/I47)/LN(2)</f>
        <v>14.864192909606542</v>
      </c>
      <c r="L56">
        <f t="shared" si="3"/>
        <v>1.3077968634311474E-2</v>
      </c>
    </row>
    <row r="57" spans="1:12" x14ac:dyDescent="0.2">
      <c r="A57" s="24">
        <v>4</v>
      </c>
      <c r="B57" s="25" t="s">
        <v>24</v>
      </c>
      <c r="C57" s="26" t="s">
        <v>17</v>
      </c>
      <c r="D57" s="24">
        <v>0.24199380165289255</v>
      </c>
      <c r="E57" s="24">
        <v>0.30730563002680966</v>
      </c>
      <c r="F57">
        <f>LN(D57/(D58+D59+D60))</f>
        <v>-1.1417794500237746</v>
      </c>
      <c r="G57">
        <f>LN(E57/(E58+E59+E60))</f>
        <v>-0.81274608742530341</v>
      </c>
      <c r="H57">
        <f t="shared" si="2"/>
        <v>0.32903336259847116</v>
      </c>
      <c r="K57">
        <f>LN(J48/I48)/LN(2)</f>
        <v>14.718489239929742</v>
      </c>
      <c r="L57">
        <f t="shared" si="3"/>
        <v>2.2355104334066952E-2</v>
      </c>
    </row>
    <row r="58" spans="1:12" x14ac:dyDescent="0.2">
      <c r="A58" s="12">
        <v>4</v>
      </c>
      <c r="B58" s="13" t="s">
        <v>24</v>
      </c>
      <c r="C58" s="14" t="s">
        <v>15</v>
      </c>
      <c r="D58" s="12">
        <v>0.26665805785123964</v>
      </c>
      <c r="E58" s="12">
        <v>0.22503351206434319</v>
      </c>
      <c r="F58">
        <f>LN(D58/(D57+D59+D60))</f>
        <v>-1.0116449344822995</v>
      </c>
      <c r="G58">
        <f>LN(E58/(E57+E59+E60))</f>
        <v>-1.2365704534232878</v>
      </c>
      <c r="H58">
        <f t="shared" si="2"/>
        <v>-0.22492551894098822</v>
      </c>
      <c r="K58">
        <f>LN(J48/I48)/LN(2)</f>
        <v>14.718489239929742</v>
      </c>
      <c r="L58">
        <f t="shared" si="3"/>
        <v>-1.528183465533871E-2</v>
      </c>
    </row>
    <row r="59" spans="1:12" x14ac:dyDescent="0.2">
      <c r="A59" s="15">
        <v>4</v>
      </c>
      <c r="B59" s="16" t="s">
        <v>24</v>
      </c>
      <c r="C59" s="17" t="s">
        <v>18</v>
      </c>
      <c r="D59" s="15">
        <v>0.2456095041322314</v>
      </c>
      <c r="E59" s="15">
        <v>0.23190348525469168</v>
      </c>
      <c r="F59">
        <f>LN(D59/(D57+D58+D60))</f>
        <v>-1.1221672398423506</v>
      </c>
      <c r="G59">
        <f>LN(E59/(E57+E58+E60))</f>
        <v>-1.1975941222169608</v>
      </c>
      <c r="H59">
        <f t="shared" si="2"/>
        <v>-7.542688237461026E-2</v>
      </c>
      <c r="K59">
        <f>LN(J48/I48)/LN(2)</f>
        <v>14.718489239929742</v>
      </c>
      <c r="L59">
        <f t="shared" si="3"/>
        <v>-5.1246348144200092E-3</v>
      </c>
    </row>
    <row r="60" spans="1:12" x14ac:dyDescent="0.2">
      <c r="A60" s="15">
        <v>4</v>
      </c>
      <c r="B60" s="16" t="s">
        <v>24</v>
      </c>
      <c r="C60" s="17" t="s">
        <v>19</v>
      </c>
      <c r="D60" s="15">
        <v>0.24573863636363635</v>
      </c>
      <c r="E60" s="15">
        <v>0.2357573726541555</v>
      </c>
      <c r="F60">
        <f>LN(D60/(D57+D58+D59))</f>
        <v>-1.1214704267441598</v>
      </c>
      <c r="G60">
        <f>LN(E60/(E57+E58+E59))</f>
        <v>-1.1760821195973112</v>
      </c>
      <c r="H60">
        <f t="shared" si="2"/>
        <v>-5.4611692853151483E-2</v>
      </c>
      <c r="K60">
        <f>LN(J48/I48)/LN(2)</f>
        <v>14.718489239929742</v>
      </c>
      <c r="L60">
        <f t="shared" si="3"/>
        <v>-3.7104142934042171E-3</v>
      </c>
    </row>
    <row r="61" spans="1:12" x14ac:dyDescent="0.2">
      <c r="A61" s="15">
        <v>5</v>
      </c>
      <c r="B61" s="16" t="s">
        <v>25</v>
      </c>
      <c r="C61" s="17" t="s">
        <v>14</v>
      </c>
      <c r="D61" s="15">
        <v>0.24051928119204452</v>
      </c>
      <c r="E61" s="15">
        <v>0.24413916679110048</v>
      </c>
      <c r="F61">
        <f>LN(D61/(D62+D63+D64))</f>
        <v>-1.1498346774133139</v>
      </c>
      <c r="G61">
        <f>LN(E61/(E62+E63+E64))</f>
        <v>-1.1301188577737156</v>
      </c>
      <c r="H61">
        <f t="shared" si="2"/>
        <v>1.9715819639598342E-2</v>
      </c>
      <c r="K61">
        <f>LN(J49/I49)/LN(2)</f>
        <v>14.903968524250812</v>
      </c>
      <c r="L61">
        <f t="shared" si="3"/>
        <v>1.3228570368702796E-3</v>
      </c>
    </row>
    <row r="62" spans="1:12" x14ac:dyDescent="0.2">
      <c r="A62" s="15">
        <v>5</v>
      </c>
      <c r="B62" s="16" t="s">
        <v>25</v>
      </c>
      <c r="C62" s="17" t="s">
        <v>13</v>
      </c>
      <c r="D62" s="15">
        <v>0.26533222485131419</v>
      </c>
      <c r="E62" s="15">
        <v>0.23712109899955203</v>
      </c>
      <c r="F62">
        <f>LN(D62/(D61+D63+D64))</f>
        <v>-1.0184356709551377</v>
      </c>
      <c r="G62">
        <f>LN(E62/(E61+E63+E64))</f>
        <v>-1.168528327523717</v>
      </c>
      <c r="H62">
        <f t="shared" si="2"/>
        <v>-0.1500926565685794</v>
      </c>
      <c r="K62">
        <f>LN(J49/I49)/LN(2)</f>
        <v>14.903968524250812</v>
      </c>
      <c r="L62">
        <f t="shared" si="3"/>
        <v>-1.0070650399211321E-2</v>
      </c>
    </row>
    <row r="63" spans="1:12" x14ac:dyDescent="0.2">
      <c r="A63" s="12">
        <v>5</v>
      </c>
      <c r="B63" s="13" t="s">
        <v>25</v>
      </c>
      <c r="C63" s="14" t="s">
        <v>20</v>
      </c>
      <c r="D63" s="12">
        <v>0.23469975059154569</v>
      </c>
      <c r="E63" s="12">
        <v>0.25354636404360165</v>
      </c>
      <c r="F63">
        <f>LN(D63/(D61+D62+D64))</f>
        <v>-1.1819611995249004</v>
      </c>
      <c r="G63">
        <f>LN(E63/(E61+E62+E64))</f>
        <v>-1.0797868045422774</v>
      </c>
      <c r="H63">
        <f t="shared" si="2"/>
        <v>0.10217439498262304</v>
      </c>
      <c r="K63">
        <f>LN(J49/I49)/LN(2)</f>
        <v>14.903968524250812</v>
      </c>
      <c r="L63">
        <f t="shared" si="3"/>
        <v>6.8555160202043641E-3</v>
      </c>
    </row>
    <row r="64" spans="1:12" x14ac:dyDescent="0.2">
      <c r="A64" s="36">
        <v>5</v>
      </c>
      <c r="B64" s="37" t="s">
        <v>25</v>
      </c>
      <c r="C64" s="38" t="s">
        <v>21</v>
      </c>
      <c r="D64" s="36">
        <v>0.2594487433650956</v>
      </c>
      <c r="E64" s="36">
        <v>0.26519337016574585</v>
      </c>
      <c r="F64">
        <f>LN(D64/(D61+D62+D63))</f>
        <v>-1.0488356879205389</v>
      </c>
      <c r="G64">
        <f>LN(E64/(E61+E62+E63))</f>
        <v>-1.0191481173138628</v>
      </c>
      <c r="H64">
        <f t="shared" si="2"/>
        <v>2.968757060667615E-2</v>
      </c>
      <c r="K64">
        <f>LN(J49/I49)/LN(2)</f>
        <v>14.903968524250812</v>
      </c>
      <c r="L64">
        <f t="shared" si="3"/>
        <v>1.991923866342738E-3</v>
      </c>
    </row>
    <row r="65" spans="1:12" x14ac:dyDescent="0.2">
      <c r="A65" s="15">
        <v>6</v>
      </c>
      <c r="B65" s="16" t="s">
        <v>26</v>
      </c>
      <c r="C65" s="17" t="s">
        <v>15</v>
      </c>
      <c r="D65" s="15">
        <v>0.26170996113724687</v>
      </c>
      <c r="E65" s="15">
        <v>0.23709964412811388</v>
      </c>
      <c r="F65">
        <f>LN(D65/(D66+D67+D68))</f>
        <v>-1.0370998819793722</v>
      </c>
      <c r="G65">
        <f>LN(E65/(E66+E67+E68))</f>
        <v>-1.1686469354341957</v>
      </c>
      <c r="H65">
        <f t="shared" si="2"/>
        <v>-0.13154705345482354</v>
      </c>
      <c r="K65">
        <f>LN(J50/I50)/LN(2)</f>
        <v>14.769049162342586</v>
      </c>
      <c r="L65">
        <f t="shared" si="3"/>
        <v>-8.9069412667564206E-3</v>
      </c>
    </row>
    <row r="66" spans="1:12" x14ac:dyDescent="0.2">
      <c r="A66" s="15">
        <v>6</v>
      </c>
      <c r="B66" s="16" t="s">
        <v>26</v>
      </c>
      <c r="C66" s="17" t="s">
        <v>14</v>
      </c>
      <c r="D66" s="15">
        <v>0.24473307424831253</v>
      </c>
      <c r="E66" s="15">
        <v>0.25834074733096085</v>
      </c>
      <c r="F66">
        <f>LN(D66/(D65+D67+D68))</f>
        <v>-1.1269031070571069</v>
      </c>
      <c r="G66">
        <f>LN(E66/(E65+E67+E68))</f>
        <v>-1.0546104698618972</v>
      </c>
      <c r="H66">
        <f t="shared" si="2"/>
        <v>7.229263719520973E-2</v>
      </c>
      <c r="K66">
        <f>LN(J50/I50)/LN(2)</f>
        <v>14.769049162342586</v>
      </c>
      <c r="L66">
        <f t="shared" si="3"/>
        <v>4.8948741655988276E-3</v>
      </c>
    </row>
    <row r="67" spans="1:12" x14ac:dyDescent="0.2">
      <c r="A67" s="12">
        <v>6</v>
      </c>
      <c r="B67" s="13" t="s">
        <v>26</v>
      </c>
      <c r="C67" s="14" t="s">
        <v>18</v>
      </c>
      <c r="D67" s="12">
        <v>0.25178973205154431</v>
      </c>
      <c r="E67" s="12">
        <v>0.2445507117437723</v>
      </c>
      <c r="F67">
        <f>LN(D67/(D65+D66+D68))</f>
        <v>-1.0890897027663573</v>
      </c>
      <c r="G67">
        <f>LN(E67/(E65+E66+E68))</f>
        <v>-1.1278899586365405</v>
      </c>
      <c r="H67">
        <f t="shared" si="2"/>
        <v>-3.8800255870183209E-2</v>
      </c>
      <c r="K67">
        <f>LN(J50/I50)/LN(2)</f>
        <v>14.769049162342586</v>
      </c>
      <c r="L67">
        <f t="shared" si="3"/>
        <v>-2.6271329618912935E-3</v>
      </c>
    </row>
    <row r="68" spans="1:12" x14ac:dyDescent="0.2">
      <c r="A68" s="36">
        <v>6</v>
      </c>
      <c r="B68" s="37" t="s">
        <v>26</v>
      </c>
      <c r="C68" s="38" t="s">
        <v>21</v>
      </c>
      <c r="D68" s="36">
        <v>0.24176723256289631</v>
      </c>
      <c r="E68" s="36">
        <v>0.260008896797153</v>
      </c>
      <c r="F68">
        <f>LN(D68/(D65+D66+D67))</f>
        <v>-1.1430150051846888</v>
      </c>
      <c r="G68">
        <f>LN(E68/(E65+E66+E67))</f>
        <v>-1.0459223145464085</v>
      </c>
      <c r="H68">
        <f t="shared" si="2"/>
        <v>9.7092690638280299E-2</v>
      </c>
      <c r="K68">
        <f>LN(J50/I50)/LN(2)</f>
        <v>14.769049162342586</v>
      </c>
      <c r="L68">
        <f t="shared" si="3"/>
        <v>6.5740650986417315E-3</v>
      </c>
    </row>
    <row r="69" spans="1:12" x14ac:dyDescent="0.2">
      <c r="A69" s="15">
        <v>7</v>
      </c>
      <c r="B69" s="16" t="s">
        <v>27</v>
      </c>
      <c r="C69" s="17" t="s">
        <v>15</v>
      </c>
      <c r="D69" s="15">
        <v>0.26235592889236181</v>
      </c>
      <c r="E69" s="15">
        <v>0.23931237276634246</v>
      </c>
      <c r="F69">
        <f>LN(D69/(D70+D71+D72))</f>
        <v>-1.0337593307421535</v>
      </c>
      <c r="G69">
        <f>LN(E69/(E70+E71+E72))</f>
        <v>-1.156453099322025</v>
      </c>
      <c r="H69">
        <f t="shared" si="2"/>
        <v>-0.12269376857987147</v>
      </c>
      <c r="K69">
        <f>LN(J51/I51)/LN(2)</f>
        <v>14.644989404300441</v>
      </c>
      <c r="L69">
        <f t="shared" si="3"/>
        <v>-8.3778666677521083E-3</v>
      </c>
    </row>
    <row r="70" spans="1:12" x14ac:dyDescent="0.2">
      <c r="A70" s="15">
        <v>7</v>
      </c>
      <c r="B70" s="16" t="s">
        <v>27</v>
      </c>
      <c r="C70" s="17" t="s">
        <v>13</v>
      </c>
      <c r="D70" s="15">
        <v>0.24975581168196914</v>
      </c>
      <c r="E70" s="15">
        <v>0.29325944356480432</v>
      </c>
      <c r="F70">
        <f>LN(D70/(D69+D71+D72))</f>
        <v>-1.0999150507074953</v>
      </c>
      <c r="G70">
        <f>LN(E70/(E69+E71+E72))</f>
        <v>-0.87960594439041728</v>
      </c>
      <c r="H70">
        <f t="shared" si="2"/>
        <v>0.22030910631707801</v>
      </c>
      <c r="K70">
        <f>LN(J51/I51)/LN(2)</f>
        <v>14.644989404300441</v>
      </c>
      <c r="L70">
        <f t="shared" si="3"/>
        <v>1.5043309369167939E-2</v>
      </c>
    </row>
    <row r="71" spans="1:12" x14ac:dyDescent="0.2">
      <c r="A71" s="12">
        <v>7</v>
      </c>
      <c r="B71" s="13" t="s">
        <v>27</v>
      </c>
      <c r="C71" s="14" t="s">
        <v>19</v>
      </c>
      <c r="D71" s="12">
        <v>0.23715569447157647</v>
      </c>
      <c r="E71" s="12">
        <v>0.2552589911784664</v>
      </c>
      <c r="F71">
        <f>LN(D71/(D69+D70+D72))</f>
        <v>-1.1683370906543427</v>
      </c>
      <c r="G71">
        <f>LN(E71/(E69+E70+E72))</f>
        <v>-1.0707578373598456</v>
      </c>
      <c r="H71">
        <f t="shared" si="2"/>
        <v>9.7579253294497015E-2</v>
      </c>
      <c r="K71">
        <f>LN(J51/I51)/LN(2)</f>
        <v>14.644989404300441</v>
      </c>
      <c r="L71">
        <f t="shared" si="3"/>
        <v>6.6629787568056051E-3</v>
      </c>
    </row>
    <row r="72" spans="1:12" x14ac:dyDescent="0.2">
      <c r="A72" s="36">
        <v>7</v>
      </c>
      <c r="B72" s="37" t="s">
        <v>27</v>
      </c>
      <c r="C72" s="38" t="s">
        <v>21</v>
      </c>
      <c r="D72" s="36">
        <v>0.25073256495409257</v>
      </c>
      <c r="E72" s="36">
        <v>0.21216919249038679</v>
      </c>
      <c r="F72">
        <f>LN(D72/(D69+D70+D71))</f>
        <v>-1.0947090830881561</v>
      </c>
      <c r="G72">
        <f>LN(E72/(E69+E70+E71))</f>
        <v>-1.3118993213597765</v>
      </c>
      <c r="H72">
        <f t="shared" si="2"/>
        <v>-0.21719023827162043</v>
      </c>
      <c r="K72">
        <f>LN(J51/I51)/LN(2)</f>
        <v>14.644989404300441</v>
      </c>
      <c r="L72">
        <f t="shared" si="3"/>
        <v>-1.4830344514134192E-2</v>
      </c>
    </row>
    <row r="73" spans="1:12" x14ac:dyDescent="0.2">
      <c r="A73" s="15">
        <v>8</v>
      </c>
      <c r="B73" s="16" t="s">
        <v>28</v>
      </c>
      <c r="C73" s="17" t="s">
        <v>18</v>
      </c>
      <c r="D73" s="15">
        <v>0.26610558530986994</v>
      </c>
      <c r="E73" s="15">
        <v>0.23672957829548805</v>
      </c>
      <c r="F73">
        <f>LN(D73/(D74+D75+D76))</f>
        <v>-1.0144720017931217</v>
      </c>
      <c r="G73">
        <f>LN(E73/(E74+E75+E76))</f>
        <v>-1.1706939176765994</v>
      </c>
      <c r="H73">
        <f t="shared" si="2"/>
        <v>-0.15622191588347767</v>
      </c>
      <c r="K73">
        <f>LN(J52/I52)/LN(2)</f>
        <v>14.680937295558516</v>
      </c>
      <c r="L73">
        <f t="shared" si="3"/>
        <v>-1.0641140462519388E-2</v>
      </c>
    </row>
    <row r="74" spans="1:12" x14ac:dyDescent="0.2">
      <c r="A74" s="15">
        <v>8</v>
      </c>
      <c r="B74" s="16" t="s">
        <v>28</v>
      </c>
      <c r="C74" s="17" t="s">
        <v>19</v>
      </c>
      <c r="D74" s="15">
        <v>0.26159143075745983</v>
      </c>
      <c r="E74" s="15">
        <v>0.29231790032438809</v>
      </c>
      <c r="F74">
        <f>LN(D74/(D73+D75+D76))</f>
        <v>-1.0377134262678347</v>
      </c>
      <c r="G74">
        <f>LN(E74/(E73+E75+E76))</f>
        <v>-0.88415307129458864</v>
      </c>
      <c r="H74">
        <f t="shared" si="2"/>
        <v>0.15356035497324605</v>
      </c>
      <c r="K74">
        <f>LN(J52/I52)/LN(2)</f>
        <v>14.680937295558516</v>
      </c>
      <c r="L74">
        <f t="shared" si="3"/>
        <v>1.0459846798726078E-2</v>
      </c>
    </row>
    <row r="75" spans="1:12" x14ac:dyDescent="0.2">
      <c r="A75" s="15">
        <v>8</v>
      </c>
      <c r="B75" s="16" t="s">
        <v>28</v>
      </c>
      <c r="C75" s="17" t="s">
        <v>20</v>
      </c>
      <c r="D75" s="15">
        <v>0.24422341239479725</v>
      </c>
      <c r="E75" s="15">
        <v>0.23628723090533765</v>
      </c>
      <c r="F75">
        <f>LN(D75/(D73+D74+D76))</f>
        <v>-1.1296623825308707</v>
      </c>
      <c r="G75">
        <f>LN(E75/(E73+E74+E76))</f>
        <v>-1.1731436167033318</v>
      </c>
      <c r="H75">
        <f t="shared" si="2"/>
        <v>-4.3481234172461081E-2</v>
      </c>
      <c r="K75">
        <f>LN(J52/I52)/LN(2)</f>
        <v>14.680937295558516</v>
      </c>
      <c r="L75">
        <f t="shared" si="3"/>
        <v>-2.9617478296576905E-3</v>
      </c>
    </row>
    <row r="76" spans="1:12" x14ac:dyDescent="0.2">
      <c r="A76" s="42">
        <v>8</v>
      </c>
      <c r="B76" s="43" t="s">
        <v>28</v>
      </c>
      <c r="C76" s="44" t="s">
        <v>21</v>
      </c>
      <c r="D76" s="42">
        <v>0.22807957153787295</v>
      </c>
      <c r="E76" s="42">
        <v>0.23466529047478624</v>
      </c>
      <c r="F76">
        <f>LN(D76/(D73+D74+D75))</f>
        <v>-1.2191869067303081</v>
      </c>
      <c r="G76">
        <f>LN(E76/(E73+E74+E75))</f>
        <v>-1.1821530639111524</v>
      </c>
      <c r="H76">
        <f t="shared" si="2"/>
        <v>3.7033842819155671E-2</v>
      </c>
      <c r="K76">
        <f>LN(J52/I52)/LN(2)</f>
        <v>14.680937295558516</v>
      </c>
      <c r="L76">
        <f t="shared" si="3"/>
        <v>2.5225802735605765E-3</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6</v>
      </c>
    </row>
    <row r="80" spans="1:12" ht="17" thickBot="1" x14ac:dyDescent="0.25">
      <c r="A80" s="3" t="s">
        <v>7</v>
      </c>
      <c r="D80" s="3">
        <v>0</v>
      </c>
      <c r="E80" s="3">
        <v>24</v>
      </c>
    </row>
    <row r="81" spans="1:12" ht="18" thickBot="1" x14ac:dyDescent="0.25">
      <c r="A81" s="3" t="s">
        <v>8</v>
      </c>
      <c r="B81" s="8"/>
      <c r="C81" s="9" t="s">
        <v>9</v>
      </c>
      <c r="D81" s="3" t="s">
        <v>4</v>
      </c>
      <c r="E81" s="3">
        <v>0</v>
      </c>
    </row>
    <row r="82" spans="1:12" ht="17" thickBot="1" x14ac:dyDescent="0.25">
      <c r="A82" s="7" t="s">
        <v>10</v>
      </c>
      <c r="B82" s="10" t="s">
        <v>11</v>
      </c>
      <c r="C82" s="11" t="s">
        <v>12</v>
      </c>
      <c r="D82" s="3">
        <v>27</v>
      </c>
      <c r="E82" s="3">
        <v>34</v>
      </c>
      <c r="F82" s="63" t="s">
        <v>31</v>
      </c>
      <c r="G82" s="63" t="s">
        <v>32</v>
      </c>
      <c r="H82" s="63" t="s">
        <v>33</v>
      </c>
      <c r="I82" t="s">
        <v>34</v>
      </c>
      <c r="J82" t="s">
        <v>35</v>
      </c>
      <c r="K82" t="s">
        <v>36</v>
      </c>
      <c r="L82" t="s">
        <v>37</v>
      </c>
    </row>
    <row r="83" spans="1:12" x14ac:dyDescent="0.2">
      <c r="A83" s="12">
        <v>1</v>
      </c>
      <c r="B83" s="13" t="s">
        <v>16</v>
      </c>
      <c r="C83" s="14" t="s">
        <v>17</v>
      </c>
      <c r="D83" s="12">
        <v>0.22725741239892194</v>
      </c>
      <c r="E83" s="12">
        <v>0.22922666666666669</v>
      </c>
      <c r="F83">
        <f>LN(D83/(D84+D85+D86))</f>
        <v>-1.2238626383894156</v>
      </c>
      <c r="G83">
        <f>LN(E83/(E84+E85+E86))</f>
        <v>-1.2126830150650749</v>
      </c>
      <c r="H83">
        <f>G83-F83</f>
        <v>1.1179623324340637E-2</v>
      </c>
      <c r="I83">
        <v>27673.199999999997</v>
      </c>
      <c r="J83">
        <v>904974708</v>
      </c>
      <c r="K83">
        <f>LN(J83/I83)/LN(2)</f>
        <v>14.997100372107983</v>
      </c>
      <c r="L83">
        <f>H83/K83</f>
        <v>7.4545232391274826E-4</v>
      </c>
    </row>
    <row r="84" spans="1:12" x14ac:dyDescent="0.2">
      <c r="A84" s="15">
        <v>1</v>
      </c>
      <c r="B84" s="16" t="s">
        <v>16</v>
      </c>
      <c r="C84" s="17" t="s">
        <v>15</v>
      </c>
      <c r="D84" s="15">
        <v>0.27383760107816713</v>
      </c>
      <c r="E84" s="15">
        <v>0.25226666666666664</v>
      </c>
      <c r="F84">
        <f>LN(D84/(D83+D85+D86))</f>
        <v>-0.97523844590601971</v>
      </c>
      <c r="G84">
        <f>LN(E84/(E83+E85+E86))</f>
        <v>-1.0865596791026026</v>
      </c>
      <c r="H84">
        <f t="shared" ref="H84:H114" si="4">G84-F84</f>
        <v>-0.11132123319658294</v>
      </c>
      <c r="I84">
        <v>25506.25</v>
      </c>
      <c r="J84">
        <v>915395116</v>
      </c>
      <c r="K84">
        <f>LN(J83/I83)/LN(2)</f>
        <v>14.997100372107983</v>
      </c>
      <c r="L84">
        <f t="shared" ref="L84:L114" si="5">H84/K84</f>
        <v>-7.4228504467184339E-3</v>
      </c>
    </row>
    <row r="85" spans="1:12" x14ac:dyDescent="0.2">
      <c r="A85" s="15">
        <v>1</v>
      </c>
      <c r="B85" s="16" t="s">
        <v>16</v>
      </c>
      <c r="C85" s="17" t="s">
        <v>14</v>
      </c>
      <c r="D85" s="15">
        <v>0.23660714285714285</v>
      </c>
      <c r="E85" s="15">
        <v>0.25962666666666667</v>
      </c>
      <c r="F85">
        <f>LN(D85/(D83+D84+D86))</f>
        <v>-1.1713716429505381</v>
      </c>
      <c r="G85">
        <f>LN(E85/(E83+E84+E86))</f>
        <v>-1.0479098617921112</v>
      </c>
      <c r="H85">
        <f t="shared" si="4"/>
        <v>0.12346178115842688</v>
      </c>
      <c r="I85">
        <v>25469.75</v>
      </c>
      <c r="J85">
        <v>795420656</v>
      </c>
      <c r="K85">
        <f>LN(J83/I83)/LN(2)</f>
        <v>14.997100372107983</v>
      </c>
      <c r="L85">
        <f t="shared" si="5"/>
        <v>8.2323767991874259E-3</v>
      </c>
    </row>
    <row r="86" spans="1:12" x14ac:dyDescent="0.2">
      <c r="A86" s="15">
        <v>1</v>
      </c>
      <c r="B86" s="16" t="s">
        <v>16</v>
      </c>
      <c r="C86" s="17" t="s">
        <v>13</v>
      </c>
      <c r="D86" s="15">
        <v>0.26229784366576819</v>
      </c>
      <c r="E86" s="15">
        <v>0.25888</v>
      </c>
      <c r="F86">
        <f>LN(D86/(D83+D84+D85))</f>
        <v>-1.0340594949674</v>
      </c>
      <c r="G86">
        <f>LN(E86/(E83+E84+E85))</f>
        <v>-1.0517979216343942</v>
      </c>
      <c r="H86">
        <f t="shared" si="4"/>
        <v>-1.7738426666994211E-2</v>
      </c>
      <c r="I86">
        <v>27092.1</v>
      </c>
      <c r="J86">
        <v>818224660</v>
      </c>
      <c r="K86">
        <f>LN(J83/I83)/LN(2)</f>
        <v>14.997100372107983</v>
      </c>
      <c r="L86">
        <f t="shared" si="5"/>
        <v>-1.1827904212726762E-3</v>
      </c>
    </row>
    <row r="87" spans="1:12" x14ac:dyDescent="0.2">
      <c r="A87" s="24">
        <v>2</v>
      </c>
      <c r="B87" s="25" t="s">
        <v>22</v>
      </c>
      <c r="C87" s="26" t="s">
        <v>17</v>
      </c>
      <c r="D87" s="24">
        <v>0.25404796064767371</v>
      </c>
      <c r="E87" s="24">
        <v>0.24600262123197902</v>
      </c>
      <c r="F87">
        <f>LN(D87/(D88+D89+D90))</f>
        <v>-1.0771382370830676</v>
      </c>
      <c r="G87">
        <f>LN(E87/(E88+E89+E90))</f>
        <v>-1.1200467002767847</v>
      </c>
      <c r="H87">
        <f t="shared" si="4"/>
        <v>-4.2908463193717106E-2</v>
      </c>
      <c r="I87">
        <v>27577.599999999999</v>
      </c>
      <c r="J87">
        <v>793283592</v>
      </c>
      <c r="K87">
        <f>LN(J84/I84)/LN(2)</f>
        <v>15.131256168668646</v>
      </c>
      <c r="L87">
        <f t="shared" si="5"/>
        <v>-2.8357502321958569E-3</v>
      </c>
    </row>
    <row r="88" spans="1:12" x14ac:dyDescent="0.2">
      <c r="A88" s="12">
        <v>2</v>
      </c>
      <c r="B88" s="13" t="s">
        <v>22</v>
      </c>
      <c r="C88" s="14" t="s">
        <v>14</v>
      </c>
      <c r="D88" s="12">
        <v>0.22832547653207624</v>
      </c>
      <c r="E88" s="12">
        <v>0.2709043250327654</v>
      </c>
      <c r="F88">
        <f>LN(D88/(D87+D89+D90))</f>
        <v>-1.2177907197467648</v>
      </c>
      <c r="G88">
        <f>LN(E88/(E87+E89+E90))</f>
        <v>-0.99003925039352492</v>
      </c>
      <c r="H88">
        <f t="shared" si="4"/>
        <v>0.22775146935323987</v>
      </c>
      <c r="I88">
        <v>29232.899999999998</v>
      </c>
      <c r="J88">
        <v>838940724</v>
      </c>
      <c r="K88">
        <f>LN(J84/I84)/LN(2)</f>
        <v>15.131256168668646</v>
      </c>
      <c r="L88">
        <f t="shared" si="5"/>
        <v>1.5051722528155377E-2</v>
      </c>
    </row>
    <row r="89" spans="1:12" x14ac:dyDescent="0.2">
      <c r="A89" s="15">
        <v>2</v>
      </c>
      <c r="B89" s="16" t="s">
        <v>22</v>
      </c>
      <c r="C89" s="17" t="s">
        <v>18</v>
      </c>
      <c r="D89" s="15">
        <v>0.28345972535355607</v>
      </c>
      <c r="E89" s="15">
        <v>0.2653997378768021</v>
      </c>
      <c r="F89">
        <f>LN(D89/(D87+D88+D90))</f>
        <v>-0.92736440511066787</v>
      </c>
      <c r="G89">
        <f>LN(E89/(E87+E88+E90))</f>
        <v>-1.0180893559656208</v>
      </c>
      <c r="H89">
        <f t="shared" si="4"/>
        <v>-9.0724950854952913E-2</v>
      </c>
      <c r="I89">
        <v>23116.7</v>
      </c>
      <c r="J89">
        <v>822002344</v>
      </c>
      <c r="K89">
        <f>LN(J84/I84)/LN(2)</f>
        <v>15.131256168668646</v>
      </c>
      <c r="L89">
        <f t="shared" si="5"/>
        <v>-5.9958637831280292E-3</v>
      </c>
    </row>
    <row r="90" spans="1:12" x14ac:dyDescent="0.2">
      <c r="A90" s="15">
        <v>2</v>
      </c>
      <c r="B90" s="16" t="s">
        <v>22</v>
      </c>
      <c r="C90" s="17" t="s">
        <v>20</v>
      </c>
      <c r="D90" s="15">
        <v>0.23416683746669401</v>
      </c>
      <c r="E90" s="15">
        <v>0.21769331585845347</v>
      </c>
      <c r="F90">
        <f>LN(D90/(D87+D88+D89))</f>
        <v>-1.184930500601985</v>
      </c>
      <c r="G90">
        <f>LN(E90/(E87+E88+E89))</f>
        <v>-1.2791595785553549</v>
      </c>
      <c r="H90">
        <f t="shared" si="4"/>
        <v>-9.4229077953369877E-2</v>
      </c>
      <c r="I90">
        <v>23044.3</v>
      </c>
      <c r="J90">
        <v>803942772</v>
      </c>
      <c r="K90">
        <f>LN(J84/I84)/LN(2)</f>
        <v>15.131256168668646</v>
      </c>
      <c r="L90">
        <f t="shared" si="5"/>
        <v>-6.2274458183111184E-3</v>
      </c>
    </row>
    <row r="91" spans="1:12" x14ac:dyDescent="0.2">
      <c r="A91" s="24">
        <v>3</v>
      </c>
      <c r="B91" s="25" t="s">
        <v>23</v>
      </c>
      <c r="C91" s="26" t="s">
        <v>17</v>
      </c>
      <c r="D91" s="24">
        <v>0.24839458942478482</v>
      </c>
      <c r="E91" s="24">
        <v>0.25849858356940508</v>
      </c>
      <c r="F91">
        <f>LN(D91/(D92+D93+D94))</f>
        <v>-1.1071928981380337</v>
      </c>
      <c r="G91">
        <f>LN(E91/(E92+E93+E94))</f>
        <v>-1.0537868572880453</v>
      </c>
      <c r="H91">
        <f t="shared" si="4"/>
        <v>5.3406040849988345E-2</v>
      </c>
      <c r="K91">
        <f>LN(J85/I85)/LN(2)</f>
        <v>14.930645608206589</v>
      </c>
      <c r="L91">
        <f t="shared" si="5"/>
        <v>3.5769411619169275E-3</v>
      </c>
    </row>
    <row r="92" spans="1:12" x14ac:dyDescent="0.2">
      <c r="A92" s="12">
        <v>3</v>
      </c>
      <c r="B92" s="13" t="s">
        <v>23</v>
      </c>
      <c r="C92" s="14" t="s">
        <v>13</v>
      </c>
      <c r="D92" s="12">
        <v>0.24593523705424236</v>
      </c>
      <c r="E92" s="12">
        <v>0.2346553352219074</v>
      </c>
      <c r="F92">
        <f>LN(D92/(D91+D93+D94))</f>
        <v>-1.1204100195552453</v>
      </c>
      <c r="G92">
        <f>LN(E92/(E91+E93+E94))</f>
        <v>-1.1822084956390477</v>
      </c>
      <c r="H92">
        <f t="shared" si="4"/>
        <v>-6.1798476083802401E-2</v>
      </c>
      <c r="K92">
        <f>LN(J85/I85)/LN(2)</f>
        <v>14.930645608206589</v>
      </c>
      <c r="L92">
        <f t="shared" si="5"/>
        <v>-4.1390357594339412E-3</v>
      </c>
    </row>
    <row r="93" spans="1:12" x14ac:dyDescent="0.2">
      <c r="A93" s="15">
        <v>3</v>
      </c>
      <c r="B93" s="16" t="s">
        <v>23</v>
      </c>
      <c r="C93" s="17" t="s">
        <v>19</v>
      </c>
      <c r="D93" s="15">
        <v>0.27339800519196611</v>
      </c>
      <c r="E93" s="15">
        <v>0.27950897072710101</v>
      </c>
      <c r="F93">
        <f>LN(D93/(D91+D92+D94))</f>
        <v>-0.97745023721923174</v>
      </c>
      <c r="G93">
        <f>LN(E93/(E91+E92+E94))</f>
        <v>-0.94689857696039659</v>
      </c>
      <c r="H93">
        <f t="shared" si="4"/>
        <v>3.0551660258835156E-2</v>
      </c>
      <c r="K93">
        <f>LN(J85/I85)/LN(2)</f>
        <v>14.930645608206589</v>
      </c>
      <c r="L93">
        <f t="shared" si="5"/>
        <v>2.0462383918644828E-3</v>
      </c>
    </row>
    <row r="94" spans="1:12" x14ac:dyDescent="0.2">
      <c r="A94" s="15">
        <v>3</v>
      </c>
      <c r="B94" s="16" t="s">
        <v>23</v>
      </c>
      <c r="C94" s="17" t="s">
        <v>20</v>
      </c>
      <c r="D94" s="15">
        <v>0.23227216832900668</v>
      </c>
      <c r="E94" s="15">
        <v>0.22733711048158639</v>
      </c>
      <c r="F94">
        <f>LN(D94/(D91+D92+D93))</f>
        <v>-1.1955254610678907</v>
      </c>
      <c r="G94">
        <f>LN(E94/(E91+E92+E93))</f>
        <v>-1.223408862703055</v>
      </c>
      <c r="H94">
        <f t="shared" si="4"/>
        <v>-2.788340163516434E-2</v>
      </c>
      <c r="K94">
        <f>LN(J85/I85)/LN(2)</f>
        <v>14.930645608206589</v>
      </c>
      <c r="L94">
        <f t="shared" si="5"/>
        <v>-1.8675281944833184E-3</v>
      </c>
    </row>
    <row r="95" spans="1:12" x14ac:dyDescent="0.2">
      <c r="A95" s="24">
        <v>4</v>
      </c>
      <c r="B95" s="25" t="s">
        <v>24</v>
      </c>
      <c r="C95" s="26" t="s">
        <v>17</v>
      </c>
      <c r="D95" s="24">
        <v>0.22419481539670072</v>
      </c>
      <c r="E95" s="24">
        <v>0.20140949554896143</v>
      </c>
      <c r="F95">
        <f>LN(D95/(D96+D97+D98))</f>
        <v>-1.2413860524282883</v>
      </c>
      <c r="G95">
        <f>LN(E95/(E96+E97+E98))</f>
        <v>-1.3775081774304276</v>
      </c>
      <c r="H95">
        <f t="shared" si="4"/>
        <v>-0.13612212500213938</v>
      </c>
      <c r="K95">
        <f>LN(J86/I86)/LN(2)</f>
        <v>14.88233717195217</v>
      </c>
      <c r="L95">
        <f t="shared" si="5"/>
        <v>-9.1465556403788791E-3</v>
      </c>
    </row>
    <row r="96" spans="1:12" x14ac:dyDescent="0.2">
      <c r="A96" s="12">
        <v>4</v>
      </c>
      <c r="B96" s="13" t="s">
        <v>24</v>
      </c>
      <c r="C96" s="14" t="s">
        <v>15</v>
      </c>
      <c r="D96" s="12">
        <v>0.27305577376276513</v>
      </c>
      <c r="E96" s="12">
        <v>0.25445103857566764</v>
      </c>
      <c r="F96">
        <f>LN(D96/(D95+D97+D98))</f>
        <v>-0.97917368308166219</v>
      </c>
      <c r="G96">
        <f>LN(E96/(E95+E97+E98))</f>
        <v>-1.0750123733272363</v>
      </c>
      <c r="H96">
        <f t="shared" si="4"/>
        <v>-9.5838690245574121E-2</v>
      </c>
      <c r="K96">
        <f>LN(J86/I86)/LN(2)</f>
        <v>14.88233717195217</v>
      </c>
      <c r="L96">
        <f t="shared" si="5"/>
        <v>-6.4397607135386935E-3</v>
      </c>
    </row>
    <row r="97" spans="1:12" x14ac:dyDescent="0.2">
      <c r="A97" s="15">
        <v>4</v>
      </c>
      <c r="B97" s="16" t="s">
        <v>24</v>
      </c>
      <c r="C97" s="17" t="s">
        <v>18</v>
      </c>
      <c r="D97" s="15">
        <v>0.24776119402985075</v>
      </c>
      <c r="E97" s="15">
        <v>0.26149851632047477</v>
      </c>
      <c r="F97">
        <f>LN(D97/(D95+D96+D98))</f>
        <v>-1.1105884797148253</v>
      </c>
      <c r="G97">
        <f>LN(E97/(E95+E96+E98))</f>
        <v>-1.0381945012519276</v>
      </c>
      <c r="H97">
        <f t="shared" si="4"/>
        <v>7.2393978462897746E-2</v>
      </c>
      <c r="K97">
        <f>LN(J86/I86)/LN(2)</f>
        <v>14.88233717195217</v>
      </c>
      <c r="L97">
        <f t="shared" si="5"/>
        <v>4.8644226794790166E-3</v>
      </c>
    </row>
    <row r="98" spans="1:12" x14ac:dyDescent="0.2">
      <c r="A98" s="15">
        <v>4</v>
      </c>
      <c r="B98" s="16" t="s">
        <v>24</v>
      </c>
      <c r="C98" s="17" t="s">
        <v>19</v>
      </c>
      <c r="D98" s="15">
        <v>0.2549882168106834</v>
      </c>
      <c r="E98" s="15">
        <v>0.28264094955489616</v>
      </c>
      <c r="F98">
        <f>LN(D98/(D95+D96+D97))</f>
        <v>-1.0721826991107597</v>
      </c>
      <c r="G98">
        <f>LN(E98/(E95+E96+E97))</f>
        <v>-0.93139912032659333</v>
      </c>
      <c r="H98">
        <f t="shared" si="4"/>
        <v>0.14078357878416636</v>
      </c>
      <c r="K98">
        <f>LN(J86/I86)/LN(2)</f>
        <v>14.88233717195217</v>
      </c>
      <c r="L98">
        <f t="shared" si="5"/>
        <v>9.4597761868675141E-3</v>
      </c>
    </row>
    <row r="99" spans="1:12" x14ac:dyDescent="0.2">
      <c r="A99" s="15">
        <v>5</v>
      </c>
      <c r="B99" s="16" t="s">
        <v>25</v>
      </c>
      <c r="C99" s="17" t="s">
        <v>14</v>
      </c>
      <c r="D99" s="15">
        <v>0.25026141512722205</v>
      </c>
      <c r="E99" s="15">
        <v>0.24465368656240025</v>
      </c>
      <c r="F99">
        <f>LN(D99/(D100+D101+D102))</f>
        <v>-1.0972185602195057</v>
      </c>
      <c r="G99">
        <f>LN(E99/(E100+E101+E102))</f>
        <v>-1.1273326510344339</v>
      </c>
      <c r="H99">
        <f t="shared" si="4"/>
        <v>-3.0114090814928218E-2</v>
      </c>
      <c r="K99">
        <f>LN(J87/I87)/LN(2)</f>
        <v>14.812052179972721</v>
      </c>
      <c r="L99">
        <f t="shared" si="5"/>
        <v>-2.0330802544461248E-3</v>
      </c>
    </row>
    <row r="100" spans="1:12" x14ac:dyDescent="0.2">
      <c r="A100" s="15">
        <v>5</v>
      </c>
      <c r="B100" s="16" t="s">
        <v>25</v>
      </c>
      <c r="C100" s="17" t="s">
        <v>13</v>
      </c>
      <c r="D100" s="15">
        <v>0.25730219588706865</v>
      </c>
      <c r="E100" s="15">
        <v>0.28032237472071497</v>
      </c>
      <c r="F100">
        <f>LN(D100/(D99+D101+D102))</f>
        <v>-1.0600379844469459</v>
      </c>
      <c r="G100">
        <f>LN(E100/(E99+E101+E102))</f>
        <v>-0.9428630898998811</v>
      </c>
      <c r="H100">
        <f t="shared" si="4"/>
        <v>0.11717489454706476</v>
      </c>
      <c r="K100">
        <f>LN(J87/I87)/LN(2)</f>
        <v>14.812052179972721</v>
      </c>
      <c r="L100">
        <f t="shared" si="5"/>
        <v>7.9107805672934475E-3</v>
      </c>
    </row>
    <row r="101" spans="1:12" x14ac:dyDescent="0.2">
      <c r="A101" s="12">
        <v>5</v>
      </c>
      <c r="B101" s="13" t="s">
        <v>25</v>
      </c>
      <c r="C101" s="14" t="s">
        <v>20</v>
      </c>
      <c r="D101" s="12">
        <v>0.22070407807598458</v>
      </c>
      <c r="E101" s="12">
        <v>0.20004787743376951</v>
      </c>
      <c r="F101">
        <f>LN(D101/(D99+D100+D102))</f>
        <v>-1.2615680568293688</v>
      </c>
      <c r="G101">
        <f>LN(E101/(E99+E100+E102))</f>
        <v>-1.3859951540164768</v>
      </c>
      <c r="H101">
        <f t="shared" si="4"/>
        <v>-0.12442709718710798</v>
      </c>
      <c r="K101">
        <f>LN(J87/I87)/LN(2)</f>
        <v>14.812052179972721</v>
      </c>
      <c r="L101">
        <f t="shared" si="5"/>
        <v>-8.4003955478461692E-3</v>
      </c>
    </row>
    <row r="102" spans="1:12" x14ac:dyDescent="0.2">
      <c r="A102" s="36">
        <v>5</v>
      </c>
      <c r="B102" s="37" t="s">
        <v>25</v>
      </c>
      <c r="C102" s="38" t="s">
        <v>21</v>
      </c>
      <c r="D102" s="36">
        <v>0.27173231090972466</v>
      </c>
      <c r="E102" s="36">
        <v>0.27497606128311525</v>
      </c>
      <c r="F102">
        <f>LN(D102/(D99+D100+D101))</f>
        <v>-0.98585125477000168</v>
      </c>
      <c r="G102">
        <f>LN(E102/(E99+E100+E101))</f>
        <v>-0.96952062923147353</v>
      </c>
      <c r="H102">
        <f t="shared" si="4"/>
        <v>1.6330625538528154E-2</v>
      </c>
      <c r="K102">
        <f>LN(J87/I87)/LN(2)</f>
        <v>14.812052179972721</v>
      </c>
      <c r="L102">
        <f t="shared" si="5"/>
        <v>1.1025228199377185E-3</v>
      </c>
    </row>
    <row r="103" spans="1:12" x14ac:dyDescent="0.2">
      <c r="A103" s="15">
        <v>6</v>
      </c>
      <c r="B103" s="16" t="s">
        <v>26</v>
      </c>
      <c r="C103" s="17" t="s">
        <v>15</v>
      </c>
      <c r="D103" s="15">
        <v>0.28068259385665528</v>
      </c>
      <c r="E103" s="15">
        <v>0.25269919365860327</v>
      </c>
      <c r="F103">
        <f>LN(D103/(D104+D105+D106))</f>
        <v>-0.94107824363423009</v>
      </c>
      <c r="G103">
        <f>LN(E103/(E104+E105+E106))</f>
        <v>-1.0842679664567152</v>
      </c>
      <c r="H103">
        <f t="shared" si="4"/>
        <v>-0.1431897228224851</v>
      </c>
      <c r="K103">
        <f>LN(J88/I88)/LN(2)</f>
        <v>14.808688302746365</v>
      </c>
      <c r="L103">
        <f t="shared" si="5"/>
        <v>-9.6693049306689552E-3</v>
      </c>
    </row>
    <row r="104" spans="1:12" x14ac:dyDescent="0.2">
      <c r="A104" s="15">
        <v>6</v>
      </c>
      <c r="B104" s="16" t="s">
        <v>26</v>
      </c>
      <c r="C104" s="17" t="s">
        <v>14</v>
      </c>
      <c r="D104" s="15">
        <v>0.23918088737201365</v>
      </c>
      <c r="E104" s="15">
        <v>0.24176575099084324</v>
      </c>
      <c r="F104">
        <f>LN(D104/(D103+D105+D106))</f>
        <v>-1.1571755160731998</v>
      </c>
      <c r="G104">
        <f>LN(E104/(E103+E105+E106))</f>
        <v>-1.143023087274937</v>
      </c>
      <c r="H104">
        <f t="shared" si="4"/>
        <v>1.4152428798262839E-2</v>
      </c>
      <c r="K104">
        <f>LN(J88/I88)/LN(2)</f>
        <v>14.808688302746365</v>
      </c>
      <c r="L104">
        <f t="shared" si="5"/>
        <v>9.5568415709298049E-4</v>
      </c>
    </row>
    <row r="105" spans="1:12" x14ac:dyDescent="0.2">
      <c r="A105" s="12">
        <v>6</v>
      </c>
      <c r="B105" s="13" t="s">
        <v>26</v>
      </c>
      <c r="C105" s="14" t="s">
        <v>18</v>
      </c>
      <c r="D105" s="12">
        <v>0.24191126279863484</v>
      </c>
      <c r="E105" s="12">
        <v>0.25119584529178618</v>
      </c>
      <c r="F105">
        <f>LN(D105/(D103+D104+D106))</f>
        <v>-1.1422294700765809</v>
      </c>
      <c r="G105">
        <f>LN(E105/(E103+E104+E106))</f>
        <v>-1.0922445786227837</v>
      </c>
      <c r="H105">
        <f t="shared" si="4"/>
        <v>4.9984891453797253E-2</v>
      </c>
      <c r="K105">
        <f>LN(J88/I88)/LN(2)</f>
        <v>14.808688302746365</v>
      </c>
      <c r="L105">
        <f t="shared" si="5"/>
        <v>3.3753760246629837E-3</v>
      </c>
    </row>
    <row r="106" spans="1:12" x14ac:dyDescent="0.2">
      <c r="A106" s="36">
        <v>6</v>
      </c>
      <c r="B106" s="37" t="s">
        <v>26</v>
      </c>
      <c r="C106" s="38" t="s">
        <v>21</v>
      </c>
      <c r="D106" s="36">
        <v>0.23822525597269625</v>
      </c>
      <c r="E106" s="36">
        <v>0.25433921005876725</v>
      </c>
      <c r="F106">
        <f>LN(D106/(D103+D104+D105))</f>
        <v>-1.162434220738829</v>
      </c>
      <c r="G106">
        <f>LN(E106/(E103+E104+E105))</f>
        <v>-1.0756019428810473</v>
      </c>
      <c r="H106">
        <f t="shared" si="4"/>
        <v>8.6832277857781692E-2</v>
      </c>
      <c r="K106">
        <f>LN(J88/I88)/LN(2)</f>
        <v>14.808688302746365</v>
      </c>
      <c r="L106">
        <f t="shared" si="5"/>
        <v>5.8636035874749352E-3</v>
      </c>
    </row>
    <row r="107" spans="1:12" x14ac:dyDescent="0.2">
      <c r="A107" s="15">
        <v>7</v>
      </c>
      <c r="B107" s="16" t="s">
        <v>27</v>
      </c>
      <c r="C107" s="17" t="s">
        <v>15</v>
      </c>
      <c r="D107" s="15">
        <v>0.27153000458085202</v>
      </c>
      <c r="E107" s="15">
        <v>0.27232890836447998</v>
      </c>
      <c r="F107">
        <f>LN(D107/(D108+D109+D110))</f>
        <v>-0.98687379061339875</v>
      </c>
      <c r="G107">
        <f>LN(E107/(E108+E109+E110))</f>
        <v>-0.98283859119737782</v>
      </c>
      <c r="H107">
        <f t="shared" si="4"/>
        <v>4.0351994160209292E-3</v>
      </c>
      <c r="K107">
        <f>LN(J89/I89)/LN(2)</f>
        <v>15.117919425276742</v>
      </c>
      <c r="L107">
        <f t="shared" si="5"/>
        <v>2.6691499686618171E-4</v>
      </c>
    </row>
    <row r="108" spans="1:12" x14ac:dyDescent="0.2">
      <c r="A108" s="15">
        <v>7</v>
      </c>
      <c r="B108" s="16" t="s">
        <v>27</v>
      </c>
      <c r="C108" s="17" t="s">
        <v>13</v>
      </c>
      <c r="D108" s="15">
        <v>0.239120476408612</v>
      </c>
      <c r="E108" s="15">
        <v>0.27593762082742623</v>
      </c>
      <c r="F108">
        <f>LN(D108/(D107+D109+D110))</f>
        <v>-1.1575075217306561</v>
      </c>
      <c r="G108">
        <f>LN(E108/(E107+E109+E110))</f>
        <v>-0.964702719074506</v>
      </c>
      <c r="H108">
        <f t="shared" si="4"/>
        <v>0.19280480265615008</v>
      </c>
      <c r="K108">
        <f>LN(J89/I89)/LN(2)</f>
        <v>15.117919425276742</v>
      </c>
      <c r="L108">
        <f t="shared" si="5"/>
        <v>1.2753395307411534E-2</v>
      </c>
    </row>
    <row r="109" spans="1:12" x14ac:dyDescent="0.2">
      <c r="A109" s="12">
        <v>7</v>
      </c>
      <c r="B109" s="13" t="s">
        <v>27</v>
      </c>
      <c r="C109" s="14" t="s">
        <v>19</v>
      </c>
      <c r="D109" s="12">
        <v>0.23694457169033434</v>
      </c>
      <c r="E109" s="12">
        <v>0.18739528289728047</v>
      </c>
      <c r="F109">
        <f>LN(D109/(D107+D108+D110))</f>
        <v>-1.1695044348169945</v>
      </c>
      <c r="G109">
        <f>LN(E109/(E107+E108+E110))</f>
        <v>-1.4670245903055559</v>
      </c>
      <c r="H109">
        <f t="shared" si="4"/>
        <v>-0.29752015548856137</v>
      </c>
      <c r="K109">
        <f>LN(J89/I89)/LN(2)</f>
        <v>15.117919425276742</v>
      </c>
      <c r="L109">
        <f t="shared" si="5"/>
        <v>-1.967996700598337E-2</v>
      </c>
    </row>
    <row r="110" spans="1:12" x14ac:dyDescent="0.2">
      <c r="A110" s="36">
        <v>7</v>
      </c>
      <c r="B110" s="37" t="s">
        <v>27</v>
      </c>
      <c r="C110" s="38" t="s">
        <v>21</v>
      </c>
      <c r="D110" s="36">
        <v>0.25240494732020158</v>
      </c>
      <c r="E110" s="36">
        <v>0.26433818791081326</v>
      </c>
      <c r="F110">
        <f>LN(D110/(D107+D108+D109))</f>
        <v>-1.0858267263711379</v>
      </c>
      <c r="G110">
        <f>LN(E110/(E107+E108+E109))</f>
        <v>-1.0235412205243464</v>
      </c>
      <c r="H110">
        <f t="shared" si="4"/>
        <v>6.2285505846791489E-2</v>
      </c>
      <c r="K110">
        <f>LN(J89/I89)/LN(2)</f>
        <v>15.117919425276742</v>
      </c>
      <c r="L110">
        <f t="shared" si="5"/>
        <v>4.1199786885126434E-3</v>
      </c>
    </row>
    <row r="111" spans="1:12" x14ac:dyDescent="0.2">
      <c r="A111" s="15">
        <v>8</v>
      </c>
      <c r="B111" s="16" t="s">
        <v>28</v>
      </c>
      <c r="C111" s="17" t="s">
        <v>18</v>
      </c>
      <c r="D111" s="15">
        <v>0.25396961634194487</v>
      </c>
      <c r="E111" s="15">
        <v>0.27742857142857141</v>
      </c>
      <c r="F111">
        <f>LN(D111/(D112+D113+D114))</f>
        <v>-1.0775516889761108</v>
      </c>
      <c r="G111">
        <f>LN(E111/(E112+E113+E114))</f>
        <v>-0.95725277837864009</v>
      </c>
      <c r="H111">
        <f t="shared" si="4"/>
        <v>0.12029891059747067</v>
      </c>
      <c r="K111">
        <f>LN(J90/I90)/LN(2)</f>
        <v>15.090395242919286</v>
      </c>
      <c r="L111">
        <f t="shared" si="5"/>
        <v>7.971886001721348E-3</v>
      </c>
    </row>
    <row r="112" spans="1:12" x14ac:dyDescent="0.2">
      <c r="A112" s="15">
        <v>8</v>
      </c>
      <c r="B112" s="16" t="s">
        <v>28</v>
      </c>
      <c r="C112" s="17" t="s">
        <v>19</v>
      </c>
      <c r="D112" s="15">
        <v>0.27697193373959317</v>
      </c>
      <c r="E112" s="15">
        <v>0.2897142857142857</v>
      </c>
      <c r="F112">
        <f>LN(D112/(D111+D113+D114))</f>
        <v>-0.95953186176184968</v>
      </c>
      <c r="G112">
        <f>LN(E112/(E111+E113+E114))</f>
        <v>-0.89677208791952789</v>
      </c>
      <c r="H112">
        <f t="shared" si="4"/>
        <v>6.2759773842321787E-2</v>
      </c>
      <c r="K112">
        <f>LN(J90/I90)/LN(2)</f>
        <v>15.090395242919286</v>
      </c>
      <c r="L112">
        <f t="shared" si="5"/>
        <v>4.1589218063569225E-3</v>
      </c>
    </row>
    <row r="113" spans="1:12" x14ac:dyDescent="0.2">
      <c r="A113" s="15">
        <v>8</v>
      </c>
      <c r="B113" s="16" t="s">
        <v>28</v>
      </c>
      <c r="C113" s="17" t="s">
        <v>20</v>
      </c>
      <c r="D113" s="15">
        <v>0.22435842416959917</v>
      </c>
      <c r="E113" s="15">
        <v>0.19619047619047619</v>
      </c>
      <c r="F113">
        <f>LN(D113/(D111+D112+D114))</f>
        <v>-1.2404456457177886</v>
      </c>
      <c r="G113">
        <f>LN(E113/(E111+E112+E114))</f>
        <v>-1.410276325806376</v>
      </c>
      <c r="H113">
        <f t="shared" si="4"/>
        <v>-0.16983068008858737</v>
      </c>
      <c r="K113">
        <f>LN(J90/I90)/LN(2)</f>
        <v>15.090395242919286</v>
      </c>
      <c r="L113">
        <f t="shared" si="5"/>
        <v>-1.1254223455033447E-2</v>
      </c>
    </row>
    <row r="114" spans="1:12" x14ac:dyDescent="0.2">
      <c r="A114" s="42">
        <v>8</v>
      </c>
      <c r="B114" s="43" t="s">
        <v>28</v>
      </c>
      <c r="C114" s="44" t="s">
        <v>21</v>
      </c>
      <c r="D114" s="42">
        <v>0.24470002574886285</v>
      </c>
      <c r="E114" s="42">
        <v>0.23666666666666658</v>
      </c>
      <c r="F114">
        <f>LN(D114/(D111+D112+D113))</f>
        <v>-1.1270819115536252</v>
      </c>
      <c r="G114">
        <f>LN(E114/(E111+E112+E113))</f>
        <v>-1.1710421265129247</v>
      </c>
      <c r="H114">
        <f t="shared" si="4"/>
        <v>-4.3960214959299471E-2</v>
      </c>
      <c r="K114">
        <f>LN(J90/I90)/LN(2)</f>
        <v>15.090395242919286</v>
      </c>
      <c r="L114">
        <f t="shared" si="5"/>
        <v>-2.913125484895863E-3</v>
      </c>
    </row>
    <row r="115" spans="1:12" ht="21" thickBot="1" x14ac:dyDescent="0.3">
      <c r="A115" s="1" t="s">
        <v>0</v>
      </c>
      <c r="D115" s="45" t="s">
        <v>29</v>
      </c>
      <c r="E115" s="45"/>
    </row>
    <row r="116" spans="1:12" ht="18" thickTop="1" thickBot="1" x14ac:dyDescent="0.25">
      <c r="A116" s="3" t="s">
        <v>2</v>
      </c>
      <c r="D116" s="3">
        <v>4</v>
      </c>
      <c r="E116" s="3">
        <v>4</v>
      </c>
    </row>
    <row r="117" spans="1:12" ht="17" thickBot="1" x14ac:dyDescent="0.25">
      <c r="A117" s="3" t="s">
        <v>3</v>
      </c>
      <c r="D117" s="47" t="s">
        <v>6</v>
      </c>
      <c r="E117" s="3" t="s">
        <v>6</v>
      </c>
    </row>
    <row r="118" spans="1:12" ht="17" thickBot="1" x14ac:dyDescent="0.25">
      <c r="A118" s="3" t="s">
        <v>7</v>
      </c>
      <c r="D118" s="3">
        <v>0</v>
      </c>
      <c r="E118" s="3">
        <v>24</v>
      </c>
    </row>
    <row r="119" spans="1:12" ht="18" thickBot="1" x14ac:dyDescent="0.25">
      <c r="A119" s="3" t="s">
        <v>8</v>
      </c>
      <c r="B119" s="8"/>
      <c r="C119" s="9" t="s">
        <v>9</v>
      </c>
      <c r="D119" s="3">
        <v>0</v>
      </c>
      <c r="E119" s="3">
        <v>0</v>
      </c>
    </row>
    <row r="120" spans="1:12" ht="17" thickBot="1" x14ac:dyDescent="0.25">
      <c r="A120" s="7" t="s">
        <v>10</v>
      </c>
      <c r="B120" s="10" t="s">
        <v>11</v>
      </c>
      <c r="C120" s="11" t="s">
        <v>12</v>
      </c>
      <c r="D120" s="3">
        <v>47</v>
      </c>
      <c r="E120" s="3">
        <v>48</v>
      </c>
      <c r="F120" s="63" t="s">
        <v>31</v>
      </c>
      <c r="G120" s="63" t="s">
        <v>32</v>
      </c>
      <c r="H120" s="63" t="s">
        <v>33</v>
      </c>
      <c r="I120" t="s">
        <v>34</v>
      </c>
      <c r="J120" t="s">
        <v>35</v>
      </c>
      <c r="K120" t="s">
        <v>36</v>
      </c>
      <c r="L120" t="s">
        <v>37</v>
      </c>
    </row>
    <row r="121" spans="1:12" x14ac:dyDescent="0.2">
      <c r="A121" s="12">
        <v>1</v>
      </c>
      <c r="B121" s="13" t="s">
        <v>16</v>
      </c>
      <c r="C121" s="14" t="s">
        <v>17</v>
      </c>
      <c r="D121" s="12">
        <v>0.2680142514360504</v>
      </c>
      <c r="E121" s="12">
        <v>0.24922653832932284</v>
      </c>
      <c r="F121">
        <f>LN(D121/(D122+D123+D124))</f>
        <v>-1.0047208884996544</v>
      </c>
      <c r="G121">
        <f>LN(E121/(E122+E123+E124))</f>
        <v>-1.1027416820101206</v>
      </c>
      <c r="H121">
        <f>G121-F121</f>
        <v>-9.802079351046622E-2</v>
      </c>
      <c r="I121" s="64">
        <v>31714.3</v>
      </c>
      <c r="J121">
        <v>324027928</v>
      </c>
      <c r="K121">
        <f>LN(J121/I121)/LN(2)</f>
        <v>13.318697044782727</v>
      </c>
      <c r="L121">
        <f>H121/K121</f>
        <v>-7.3596383475712035E-3</v>
      </c>
    </row>
    <row r="122" spans="1:12" x14ac:dyDescent="0.2">
      <c r="A122" s="15">
        <v>1</v>
      </c>
      <c r="B122" s="16" t="s">
        <v>16</v>
      </c>
      <c r="C122" s="17" t="s">
        <v>15</v>
      </c>
      <c r="D122" s="15">
        <v>0.27274049298334907</v>
      </c>
      <c r="E122" s="15">
        <v>0.32081471295977998</v>
      </c>
      <c r="F122">
        <f>LN(D122/(D121+D123+D124))</f>
        <v>-0.98076260189696185</v>
      </c>
      <c r="G122">
        <f>LN(E122/(E121+E123+E124))</f>
        <v>-0.75003023429039162</v>
      </c>
      <c r="H122">
        <f t="shared" ref="H122:H152" si="6">G122-F122</f>
        <v>0.23073236760657023</v>
      </c>
      <c r="I122" s="64">
        <v>26845.9</v>
      </c>
      <c r="J122">
        <v>323078808</v>
      </c>
      <c r="K122">
        <f>LN(J121/I121)/LN(2)</f>
        <v>13.318697044782727</v>
      </c>
      <c r="L122">
        <f t="shared" ref="L122:L152" si="7">H122/K122</f>
        <v>1.7323944439216296E-2</v>
      </c>
    </row>
    <row r="123" spans="1:12" x14ac:dyDescent="0.2">
      <c r="A123" s="15">
        <v>1</v>
      </c>
      <c r="B123" s="16" t="s">
        <v>16</v>
      </c>
      <c r="C123" s="17" t="s">
        <v>14</v>
      </c>
      <c r="D123" s="15">
        <v>0.20708209118010615</v>
      </c>
      <c r="E123" s="15">
        <v>0.19886558954967343</v>
      </c>
      <c r="F123">
        <f>LN(D123/(D121+D122+D124))</f>
        <v>-1.3426044061038631</v>
      </c>
      <c r="G123">
        <f>LN(E123/(E121+E122+E124))</f>
        <v>-1.3933995691790644</v>
      </c>
      <c r="H123">
        <f t="shared" si="6"/>
        <v>-5.0795163075201266E-2</v>
      </c>
      <c r="I123" s="64">
        <v>27189.800000000003</v>
      </c>
      <c r="J123">
        <v>292485864</v>
      </c>
      <c r="K123">
        <f>LN(J121/I121)/LN(2)</f>
        <v>13.318697044782727</v>
      </c>
      <c r="L123">
        <f t="shared" si="7"/>
        <v>-3.8138237475038167E-3</v>
      </c>
    </row>
    <row r="124" spans="1:12" x14ac:dyDescent="0.2">
      <c r="A124" s="15">
        <v>1</v>
      </c>
      <c r="B124" s="16" t="s">
        <v>16</v>
      </c>
      <c r="C124" s="17" t="s">
        <v>13</v>
      </c>
      <c r="D124" s="15">
        <v>0.25216316440049441</v>
      </c>
      <c r="E124" s="15">
        <v>0.23109315916122378</v>
      </c>
      <c r="F124">
        <f>LN(D124/(D121+D122+D123))</f>
        <v>-1.0871084641866251</v>
      </c>
      <c r="G124">
        <f>LN(E124/(E121+E122+E123))</f>
        <v>-1.2021489032787314</v>
      </c>
      <c r="H124">
        <f t="shared" si="6"/>
        <v>-0.11504043909210626</v>
      </c>
      <c r="I124" s="64">
        <v>28967.599999999999</v>
      </c>
      <c r="J124">
        <v>322455004</v>
      </c>
      <c r="K124">
        <f>LN(J121/I121)/LN(2)</f>
        <v>13.318697044782727</v>
      </c>
      <c r="L124">
        <f t="shared" si="7"/>
        <v>-8.6375145185219552E-3</v>
      </c>
    </row>
    <row r="125" spans="1:12" x14ac:dyDescent="0.2">
      <c r="A125" s="24">
        <v>2</v>
      </c>
      <c r="B125" s="25" t="s">
        <v>22</v>
      </c>
      <c r="C125" s="26" t="s">
        <v>17</v>
      </c>
      <c r="D125" s="24">
        <v>0.26663513087354146</v>
      </c>
      <c r="E125" s="24">
        <v>0.26621621621621622</v>
      </c>
      <c r="F125">
        <f>LN(D125/(D126+D127+D128))</f>
        <v>-1.0117621803255166</v>
      </c>
      <c r="G125">
        <f>LN(E125/(E126+E127+E128))</f>
        <v>-1.0139055911959469</v>
      </c>
      <c r="H125">
        <f t="shared" si="6"/>
        <v>-2.1434108704303512E-3</v>
      </c>
      <c r="I125" s="64">
        <v>27132.9</v>
      </c>
      <c r="J125">
        <v>360569240</v>
      </c>
      <c r="K125">
        <f>LN(J122/I122)/LN(2)</f>
        <v>13.55489672966997</v>
      </c>
      <c r="L125">
        <f t="shared" si="7"/>
        <v>-1.5812815937864678E-4</v>
      </c>
    </row>
    <row r="126" spans="1:12" x14ac:dyDescent="0.2">
      <c r="A126" s="12">
        <v>2</v>
      </c>
      <c r="B126" s="13" t="s">
        <v>22</v>
      </c>
      <c r="C126" s="14" t="s">
        <v>14</v>
      </c>
      <c r="D126" s="12">
        <v>0.2094765058341217</v>
      </c>
      <c r="E126" s="12">
        <v>0.18704954954954955</v>
      </c>
      <c r="F126">
        <f>LN(D126/(D125+D127+D128))</f>
        <v>-1.3280837877641121</v>
      </c>
      <c r="G126">
        <f>LN(E126/(E125+E127+E128))</f>
        <v>-1.4692966085258661</v>
      </c>
      <c r="H126">
        <f t="shared" si="6"/>
        <v>-0.14121282076175401</v>
      </c>
      <c r="I126" s="64">
        <v>28399.599999999999</v>
      </c>
      <c r="J126">
        <v>325811500</v>
      </c>
      <c r="K126">
        <f>LN(J122/I122)/LN(2)</f>
        <v>13.55489672966997</v>
      </c>
      <c r="L126">
        <f t="shared" si="7"/>
        <v>-1.0417845563711071E-2</v>
      </c>
    </row>
    <row r="127" spans="1:12" x14ac:dyDescent="0.2">
      <c r="A127" s="15">
        <v>2</v>
      </c>
      <c r="B127" s="16" t="s">
        <v>22</v>
      </c>
      <c r="C127" s="17" t="s">
        <v>18</v>
      </c>
      <c r="D127" s="15">
        <v>0.27380952380952384</v>
      </c>
      <c r="E127" s="15">
        <v>0.27331081081081082</v>
      </c>
      <c r="F127">
        <f>LN(D127/(D125+D126+D128))</f>
        <v>-0.97537964824416146</v>
      </c>
      <c r="G127">
        <f>LN(E127/(E125+E126+E128))</f>
        <v>-0.97788921220923819</v>
      </c>
      <c r="H127">
        <f t="shared" si="6"/>
        <v>-2.5095639650767332E-3</v>
      </c>
      <c r="I127" s="64">
        <v>26951.45</v>
      </c>
      <c r="J127">
        <v>318103296</v>
      </c>
      <c r="K127">
        <f>LN(J122/I122)/LN(2)</f>
        <v>13.55489672966997</v>
      </c>
      <c r="L127">
        <f t="shared" si="7"/>
        <v>-1.8514076611027307E-4</v>
      </c>
    </row>
    <row r="128" spans="1:12" x14ac:dyDescent="0.2">
      <c r="A128" s="15">
        <v>2</v>
      </c>
      <c r="B128" s="16" t="s">
        <v>22</v>
      </c>
      <c r="C128" s="17" t="s">
        <v>20</v>
      </c>
      <c r="D128" s="15">
        <v>0.25007883948281301</v>
      </c>
      <c r="E128" s="15">
        <v>0.27342342342342341</v>
      </c>
      <c r="F128">
        <f>LN(D128/(D125+D126+D127))</f>
        <v>-1.098191855615879</v>
      </c>
      <c r="G128">
        <f>LN(E128/(E125+E126+E127))</f>
        <v>-0.97732228706571067</v>
      </c>
      <c r="H128">
        <f t="shared" si="6"/>
        <v>0.12086956855016828</v>
      </c>
      <c r="I128" s="64">
        <v>27405.300000000003</v>
      </c>
      <c r="J128">
        <v>372425952</v>
      </c>
      <c r="K128">
        <f>LN(J122/I122)/LN(2)</f>
        <v>13.55489672966997</v>
      </c>
      <c r="L128">
        <f t="shared" si="7"/>
        <v>8.9170409012117331E-3</v>
      </c>
    </row>
    <row r="129" spans="1:12" x14ac:dyDescent="0.2">
      <c r="A129" s="24">
        <v>3</v>
      </c>
      <c r="B129" s="25" t="s">
        <v>23</v>
      </c>
      <c r="C129" s="26" t="s">
        <v>17</v>
      </c>
      <c r="D129" s="24">
        <v>0.257519847925752</v>
      </c>
      <c r="E129" s="24">
        <v>0.25349555111676048</v>
      </c>
      <c r="F129">
        <f>LN(D129/(D130+D131+D132))</f>
        <v>-1.0588993426497944</v>
      </c>
      <c r="G129">
        <f>LN(E129/(E130+E131+E132))</f>
        <v>-1.0800553035755607</v>
      </c>
      <c r="H129">
        <f t="shared" si="6"/>
        <v>-2.1155960925766326E-2</v>
      </c>
      <c r="I129" s="64"/>
      <c r="K129">
        <f>LN(J123/I123)/LN(2)</f>
        <v>13.393013740328353</v>
      </c>
      <c r="L129">
        <f t="shared" si="7"/>
        <v>-1.5796266124974236E-3</v>
      </c>
    </row>
    <row r="130" spans="1:12" x14ac:dyDescent="0.2">
      <c r="A130" s="12">
        <v>3</v>
      </c>
      <c r="B130" s="13" t="s">
        <v>23</v>
      </c>
      <c r="C130" s="14" t="s">
        <v>13</v>
      </c>
      <c r="D130" s="12">
        <v>0.22889410712288938</v>
      </c>
      <c r="E130" s="12">
        <v>0.24605048120573825</v>
      </c>
      <c r="F130">
        <f>LN(D130/(D129+D131+D132))</f>
        <v>-1.2145662266822397</v>
      </c>
      <c r="G130">
        <f>LN(E130/(E129+E131+E132))</f>
        <v>-1.1197886915319228</v>
      </c>
      <c r="H130">
        <f t="shared" si="6"/>
        <v>9.4777535150316838E-2</v>
      </c>
      <c r="K130">
        <f>LN(J123/I123)/LN(2)</f>
        <v>13.393013740328353</v>
      </c>
      <c r="L130">
        <f t="shared" si="7"/>
        <v>7.0766398801583846E-3</v>
      </c>
    </row>
    <row r="131" spans="1:12" x14ac:dyDescent="0.2">
      <c r="A131" s="15">
        <v>3</v>
      </c>
      <c r="B131" s="16" t="s">
        <v>23</v>
      </c>
      <c r="C131" s="17" t="s">
        <v>19</v>
      </c>
      <c r="D131" s="15">
        <v>0.26937269372693728</v>
      </c>
      <c r="E131" s="15">
        <v>0.27619393499182859</v>
      </c>
      <c r="F131">
        <f>LN(D131/(D129+D130+D132))</f>
        <v>-0.99780758954614401</v>
      </c>
      <c r="G131">
        <f>LN(E131/(E129+E130+E132))</f>
        <v>-0.96342020851344712</v>
      </c>
      <c r="H131">
        <f t="shared" si="6"/>
        <v>3.4387381032696895E-2</v>
      </c>
      <c r="K131">
        <f>LN(J123/I123)/LN(2)</f>
        <v>13.393013740328353</v>
      </c>
      <c r="L131">
        <f t="shared" si="7"/>
        <v>2.5675610956144533E-3</v>
      </c>
    </row>
    <row r="132" spans="1:12" x14ac:dyDescent="0.2">
      <c r="A132" s="15">
        <v>3</v>
      </c>
      <c r="B132" s="16" t="s">
        <v>23</v>
      </c>
      <c r="C132" s="17" t="s">
        <v>20</v>
      </c>
      <c r="D132" s="15">
        <v>0.24421335122442134</v>
      </c>
      <c r="E132" s="15">
        <v>0.22426003268567277</v>
      </c>
      <c r="F132">
        <f>LN(D132/(D129+D130+D131))</f>
        <v>-1.1297168922355585</v>
      </c>
      <c r="G132">
        <f>LN(E132/(E129+E130+E131))</f>
        <v>-1.2410111315779533</v>
      </c>
      <c r="H132">
        <f t="shared" si="6"/>
        <v>-0.1112942393423948</v>
      </c>
      <c r="K132">
        <f>LN(J123/I123)/LN(2)</f>
        <v>13.393013740328353</v>
      </c>
      <c r="L132">
        <f t="shared" si="7"/>
        <v>-8.3098727067882645E-3</v>
      </c>
    </row>
    <row r="133" spans="1:12" x14ac:dyDescent="0.2">
      <c r="A133" s="24">
        <v>4</v>
      </c>
      <c r="B133" s="25" t="s">
        <v>24</v>
      </c>
      <c r="C133" s="26" t="s">
        <v>17</v>
      </c>
      <c r="D133" s="24">
        <v>0.25032920726889651</v>
      </c>
      <c r="E133" s="24">
        <v>0.26868354051220605</v>
      </c>
      <c r="F133">
        <f>LN(D133/(D134+D135+D136))</f>
        <v>-1.0968572864626527</v>
      </c>
      <c r="G133">
        <f>LN(E133/(E134+E135+E136))</f>
        <v>-1.001312021442919</v>
      </c>
      <c r="H133">
        <f t="shared" si="6"/>
        <v>9.5545265019733705E-2</v>
      </c>
      <c r="K133">
        <f>LN(J124/I124)/LN(2)</f>
        <v>13.442370077085821</v>
      </c>
      <c r="L133">
        <f t="shared" si="7"/>
        <v>7.1077692751966709E-3</v>
      </c>
    </row>
    <row r="134" spans="1:12" x14ac:dyDescent="0.2">
      <c r="A134" s="12">
        <v>4</v>
      </c>
      <c r="B134" s="13" t="s">
        <v>24</v>
      </c>
      <c r="C134" s="14" t="s">
        <v>15</v>
      </c>
      <c r="D134" s="12">
        <v>0.24400842770608366</v>
      </c>
      <c r="E134" s="12">
        <v>0.23273925415605801</v>
      </c>
      <c r="F134">
        <f>LN(D134/(D133+D135+D136))</f>
        <v>-1.1308274638822775</v>
      </c>
      <c r="G134">
        <f>LN(E134/(E133+E135+E136))</f>
        <v>-1.1929079530116102</v>
      </c>
      <c r="H134">
        <f t="shared" si="6"/>
        <v>-6.2080489129332728E-2</v>
      </c>
      <c r="K134">
        <f>LN(J124/I124)/LN(2)</f>
        <v>13.442370077085821</v>
      </c>
      <c r="L134">
        <f t="shared" si="7"/>
        <v>-4.6182696037476746E-3</v>
      </c>
    </row>
    <row r="135" spans="1:12" x14ac:dyDescent="0.2">
      <c r="A135" s="15">
        <v>4</v>
      </c>
      <c r="B135" s="16" t="s">
        <v>24</v>
      </c>
      <c r="C135" s="17" t="s">
        <v>18</v>
      </c>
      <c r="D135" s="15">
        <v>0.2374242823281538</v>
      </c>
      <c r="E135" s="15">
        <v>0.24247416504418151</v>
      </c>
      <c r="F135">
        <f>LN(D135/(D133+D134+D136))</f>
        <v>-1.1668530440224727</v>
      </c>
      <c r="G135">
        <f>LN(E135/(E133+E134+E136))</f>
        <v>-1.1391624735522754</v>
      </c>
      <c r="H135">
        <f t="shared" si="6"/>
        <v>2.7690570470197295E-2</v>
      </c>
      <c r="K135">
        <f>LN(J124/I124)/LN(2)</f>
        <v>13.442370077085821</v>
      </c>
      <c r="L135">
        <f t="shared" si="7"/>
        <v>2.0599470414372307E-3</v>
      </c>
    </row>
    <row r="136" spans="1:12" x14ac:dyDescent="0.2">
      <c r="A136" s="15">
        <v>4</v>
      </c>
      <c r="B136" s="16" t="s">
        <v>24</v>
      </c>
      <c r="C136" s="17" t="s">
        <v>19</v>
      </c>
      <c r="D136" s="15">
        <v>0.26823808269686594</v>
      </c>
      <c r="E136" s="15">
        <v>0.25610304028755432</v>
      </c>
      <c r="F136">
        <f>LN(D136/(D133+D134+D135))</f>
        <v>-1.0035802570531154</v>
      </c>
      <c r="G136">
        <f>LN(E136/(E133+E134+E135))</f>
        <v>-1.0663226656106448</v>
      </c>
      <c r="H136">
        <f t="shared" si="6"/>
        <v>-6.2742408557529439E-2</v>
      </c>
      <c r="K136">
        <f>LN(J124/I124)/LN(2)</f>
        <v>13.442370077085821</v>
      </c>
      <c r="L136">
        <f t="shared" si="7"/>
        <v>-4.6675108777492758E-3</v>
      </c>
    </row>
    <row r="137" spans="1:12" x14ac:dyDescent="0.2">
      <c r="A137" s="15">
        <v>5</v>
      </c>
      <c r="B137" s="16" t="s">
        <v>25</v>
      </c>
      <c r="C137" s="17" t="s">
        <v>14</v>
      </c>
      <c r="D137" s="15">
        <v>0.22895401163428822</v>
      </c>
      <c r="E137" s="15">
        <v>0.24560560285635813</v>
      </c>
      <c r="F137">
        <f>LN(D137/(D138+D139+D140))</f>
        <v>-1.2142268586412288</v>
      </c>
      <c r="G137">
        <f>LN(E137/(E138+E139+E140))</f>
        <v>-1.1221882954418632</v>
      </c>
      <c r="H137">
        <f t="shared" si="6"/>
        <v>9.2038563199365653E-2</v>
      </c>
      <c r="K137">
        <f>LN(J125/I125)/LN(2)</f>
        <v>13.69794545290069</v>
      </c>
      <c r="L137">
        <f t="shared" si="7"/>
        <v>6.7191509497415529E-3</v>
      </c>
    </row>
    <row r="138" spans="1:12" x14ac:dyDescent="0.2">
      <c r="A138" s="15">
        <v>5</v>
      </c>
      <c r="B138" s="16" t="s">
        <v>25</v>
      </c>
      <c r="C138" s="17" t="s">
        <v>13</v>
      </c>
      <c r="D138" s="15">
        <v>0.26912523323455162</v>
      </c>
      <c r="E138" s="15">
        <v>0.28893161219445207</v>
      </c>
      <c r="F138">
        <f>LN(D138/(D137+D139+D140))</f>
        <v>-0.9990653050545204</v>
      </c>
      <c r="G138">
        <f>LN(E138/(E137+E139+E140))</f>
        <v>-0.90057858645388256</v>
      </c>
      <c r="H138">
        <f t="shared" si="6"/>
        <v>9.8486718600637846E-2</v>
      </c>
      <c r="K138">
        <f>LN(J125/I125)/LN(2)</f>
        <v>13.69794545290069</v>
      </c>
      <c r="L138">
        <f t="shared" si="7"/>
        <v>7.1898898224756914E-3</v>
      </c>
    </row>
    <row r="139" spans="1:12" x14ac:dyDescent="0.2">
      <c r="A139" s="12">
        <v>5</v>
      </c>
      <c r="B139" s="13" t="s">
        <v>25</v>
      </c>
      <c r="C139" s="14" t="s">
        <v>20</v>
      </c>
      <c r="D139" s="12">
        <v>0.22604543957853152</v>
      </c>
      <c r="E139" s="12">
        <v>0.20035704476792093</v>
      </c>
      <c r="F139">
        <f>LN(D139/(D137+D138+D140))</f>
        <v>-1.2307771252561592</v>
      </c>
      <c r="G139">
        <f>LN(E139/(E137+E138+E140))</f>
        <v>-1.3840643233143342</v>
      </c>
      <c r="H139">
        <f t="shared" si="6"/>
        <v>-0.15328719805817492</v>
      </c>
      <c r="K139">
        <f>LN(J125/I125)/LN(2)</f>
        <v>13.69794545290069</v>
      </c>
      <c r="L139">
        <f t="shared" si="7"/>
        <v>-1.1190524782365423E-2</v>
      </c>
    </row>
    <row r="140" spans="1:12" x14ac:dyDescent="0.2">
      <c r="A140" s="36">
        <v>5</v>
      </c>
      <c r="B140" s="37" t="s">
        <v>25</v>
      </c>
      <c r="C140" s="38" t="s">
        <v>21</v>
      </c>
      <c r="D140" s="36">
        <v>0.27587531555262867</v>
      </c>
      <c r="E140" s="36">
        <v>0.26510574018126887</v>
      </c>
      <c r="F140">
        <f>LN(D140/(D137+D138+D139))</f>
        <v>-0.96501458524484929</v>
      </c>
      <c r="G140">
        <f>LN(E140/(E137+E138+E139))</f>
        <v>-1.0195978587201393</v>
      </c>
      <c r="H140">
        <f t="shared" si="6"/>
        <v>-5.4583273475290017E-2</v>
      </c>
      <c r="K140">
        <f>LN(J125/I125)/LN(2)</f>
        <v>13.69794545290069</v>
      </c>
      <c r="L140">
        <f t="shared" si="7"/>
        <v>-3.9847781306306352E-3</v>
      </c>
    </row>
    <row r="141" spans="1:12" x14ac:dyDescent="0.2">
      <c r="A141" s="15">
        <v>6</v>
      </c>
      <c r="B141" s="16" t="s">
        <v>26</v>
      </c>
      <c r="C141" s="17" t="s">
        <v>15</v>
      </c>
      <c r="D141" s="15">
        <v>0.27520387131463392</v>
      </c>
      <c r="E141" s="15">
        <v>0.24977256646113413</v>
      </c>
      <c r="F141">
        <f>LN(D141/(D142+D143+D144))</f>
        <v>-0.96837824025948516</v>
      </c>
      <c r="G141">
        <f>LN(E141/(E142+E143+E144))</f>
        <v>-1.0998256356319329</v>
      </c>
      <c r="H141">
        <f t="shared" si="6"/>
        <v>-0.13144739537244776</v>
      </c>
      <c r="K141">
        <f>LN(J126/I126)/LN(2)</f>
        <v>13.485879296433859</v>
      </c>
      <c r="L141">
        <f t="shared" si="7"/>
        <v>-9.7470392907347964E-3</v>
      </c>
    </row>
    <row r="142" spans="1:12" x14ac:dyDescent="0.2">
      <c r="A142" s="15">
        <v>6</v>
      </c>
      <c r="B142" s="16" t="s">
        <v>26</v>
      </c>
      <c r="C142" s="17" t="s">
        <v>14</v>
      </c>
      <c r="D142" s="15">
        <v>0.22260059145084685</v>
      </c>
      <c r="E142" s="15">
        <v>0.2234913575255231</v>
      </c>
      <c r="F142">
        <f>LN(D142/(D141+D143+D144))</f>
        <v>-1.2505751617616907</v>
      </c>
      <c r="G142">
        <f>LN(E142/(E141+E143+E144))</f>
        <v>-1.2454350280484039</v>
      </c>
      <c r="H142">
        <f t="shared" si="6"/>
        <v>5.1401337132868097E-3</v>
      </c>
      <c r="K142">
        <f>LN(J126/I126)/LN(2)</f>
        <v>13.485879296433859</v>
      </c>
      <c r="L142">
        <f t="shared" si="7"/>
        <v>3.8114931924728421E-4</v>
      </c>
    </row>
    <row r="143" spans="1:12" x14ac:dyDescent="0.2">
      <c r="A143" s="12">
        <v>6</v>
      </c>
      <c r="B143" s="13" t="s">
        <v>26</v>
      </c>
      <c r="C143" s="14" t="s">
        <v>18</v>
      </c>
      <c r="D143" s="12">
        <v>0.24536248767810742</v>
      </c>
      <c r="E143" s="12">
        <v>0.26372182351157392</v>
      </c>
      <c r="F143">
        <f>LN(D143/(D141+D142+D144))</f>
        <v>-1.1235008591815976</v>
      </c>
      <c r="G143">
        <f>LN(E143/(E141+E142+E144))</f>
        <v>-1.0267131557107698</v>
      </c>
      <c r="H143">
        <f t="shared" si="6"/>
        <v>9.6787703470827768E-2</v>
      </c>
      <c r="K143">
        <f>LN(J126/I126)/LN(2)</f>
        <v>13.485879296433859</v>
      </c>
      <c r="L143">
        <f t="shared" si="7"/>
        <v>7.1769664656884356E-3</v>
      </c>
    </row>
    <row r="144" spans="1:12" x14ac:dyDescent="0.2">
      <c r="A144" s="36">
        <v>6</v>
      </c>
      <c r="B144" s="37" t="s">
        <v>26</v>
      </c>
      <c r="C144" s="38" t="s">
        <v>21</v>
      </c>
      <c r="D144" s="36">
        <v>0.25683304955641184</v>
      </c>
      <c r="E144" s="36">
        <v>0.26301425250176891</v>
      </c>
      <c r="F144">
        <f>LN(D144/(D141+D142+D143))</f>
        <v>-1.0624944560630867</v>
      </c>
      <c r="G144">
        <f>LN(E144/(E141+E142+E143))</f>
        <v>-1.0303603307339797</v>
      </c>
      <c r="H144">
        <f t="shared" si="6"/>
        <v>3.2134125329106977E-2</v>
      </c>
      <c r="K144">
        <f>LN(J126/I126)/LN(2)</f>
        <v>13.485879296433859</v>
      </c>
      <c r="L144">
        <f t="shared" si="7"/>
        <v>2.3827979342514486E-3</v>
      </c>
    </row>
    <row r="145" spans="1:12" x14ac:dyDescent="0.2">
      <c r="A145" s="15">
        <v>7</v>
      </c>
      <c r="B145" s="16" t="s">
        <v>27</v>
      </c>
      <c r="C145" s="17" t="s">
        <v>15</v>
      </c>
      <c r="D145" s="15">
        <v>0.2843533746742159</v>
      </c>
      <c r="E145" s="15">
        <v>0.25554971067859023</v>
      </c>
      <c r="F145">
        <f>LN(D145/(D146+D147+D148))</f>
        <v>-0.92296876336990019</v>
      </c>
      <c r="G145">
        <f>LN(E145/(E146+E147+E148))</f>
        <v>-1.0692291262775033</v>
      </c>
      <c r="H145">
        <f t="shared" si="6"/>
        <v>-0.14626036290760314</v>
      </c>
      <c r="K145">
        <f>LN(J127/I127)/LN(2)</f>
        <v>13.526844807164359</v>
      </c>
      <c r="L145">
        <f t="shared" si="7"/>
        <v>-1.0812600055124296E-2</v>
      </c>
    </row>
    <row r="146" spans="1:12" x14ac:dyDescent="0.2">
      <c r="A146" s="15">
        <v>7</v>
      </c>
      <c r="B146" s="16" t="s">
        <v>27</v>
      </c>
      <c r="C146" s="17" t="s">
        <v>13</v>
      </c>
      <c r="D146" s="15">
        <v>0.24633773703603848</v>
      </c>
      <c r="E146" s="15">
        <v>0.26238821672803786</v>
      </c>
      <c r="F146">
        <f>LN(D146/(D145+D147+D148))</f>
        <v>-1.118240831427922</v>
      </c>
      <c r="G146">
        <f>LN(E146/(E145+E147+E148))</f>
        <v>-1.0335924969669861</v>
      </c>
      <c r="H146">
        <f t="shared" si="6"/>
        <v>8.4648334460935892E-2</v>
      </c>
      <c r="K146">
        <f>LN(J127/I127)/LN(2)</f>
        <v>13.526844807164359</v>
      </c>
      <c r="L146">
        <f t="shared" si="7"/>
        <v>6.25780332868924E-3</v>
      </c>
    </row>
    <row r="147" spans="1:12" x14ac:dyDescent="0.2">
      <c r="A147" s="12">
        <v>7</v>
      </c>
      <c r="B147" s="13" t="s">
        <v>27</v>
      </c>
      <c r="C147" s="14" t="s">
        <v>19</v>
      </c>
      <c r="D147" s="12">
        <v>0.23025074143974111</v>
      </c>
      <c r="E147" s="12">
        <v>0.23629668595476072</v>
      </c>
      <c r="F147">
        <f>LN(D147/(D145+D146+D148))</f>
        <v>-1.206895928301541</v>
      </c>
      <c r="G147">
        <f>LN(E147/(E145+E146+E148))</f>
        <v>-1.1730912219864518</v>
      </c>
      <c r="H147">
        <f t="shared" si="6"/>
        <v>3.380470631508925E-2</v>
      </c>
      <c r="K147">
        <f>LN(J127/I127)/LN(2)</f>
        <v>13.526844807164359</v>
      </c>
      <c r="L147">
        <f t="shared" si="7"/>
        <v>2.4990828827417999E-3</v>
      </c>
    </row>
    <row r="148" spans="1:12" x14ac:dyDescent="0.2">
      <c r="A148" s="36">
        <v>7</v>
      </c>
      <c r="B148" s="37" t="s">
        <v>27</v>
      </c>
      <c r="C148" s="38" t="s">
        <v>21</v>
      </c>
      <c r="D148" s="36">
        <v>0.23905814685000448</v>
      </c>
      <c r="E148" s="36">
        <v>0.24576538663861125</v>
      </c>
      <c r="F148">
        <f>LN(D148/(D145+D146+D147))</f>
        <v>-1.1578501318665326</v>
      </c>
      <c r="G148">
        <f>LN(E148/(E145+E146+E147))</f>
        <v>-1.1213261099047545</v>
      </c>
      <c r="H148">
        <f t="shared" si="6"/>
        <v>3.6524021961778175E-2</v>
      </c>
      <c r="K148">
        <f>LN(J127/I127)/LN(2)</f>
        <v>13.526844807164359</v>
      </c>
      <c r="L148">
        <f t="shared" si="7"/>
        <v>2.7001139203159624E-3</v>
      </c>
    </row>
    <row r="149" spans="1:12" x14ac:dyDescent="0.2">
      <c r="A149" s="15">
        <v>8</v>
      </c>
      <c r="B149" s="16" t="s">
        <v>28</v>
      </c>
      <c r="C149" s="17" t="s">
        <v>18</v>
      </c>
      <c r="D149" s="15">
        <v>0.2654344756770633</v>
      </c>
      <c r="E149" s="15">
        <v>0.27284495887907401</v>
      </c>
      <c r="F149">
        <f>LN(D149/(D150+D151+D152))</f>
        <v>-1.0179111867807824</v>
      </c>
      <c r="G149">
        <f>LN(E149/(E150+E151+E152))</f>
        <v>-0.9802359986452488</v>
      </c>
      <c r="H149">
        <f t="shared" si="6"/>
        <v>3.767518813553361E-2</v>
      </c>
      <c r="K149">
        <f>LN(J128/I128)/LN(2)</f>
        <v>13.730211060557254</v>
      </c>
      <c r="L149">
        <f t="shared" si="7"/>
        <v>2.7439627817348734E-3</v>
      </c>
    </row>
    <row r="150" spans="1:12" x14ac:dyDescent="0.2">
      <c r="A150" s="15">
        <v>8</v>
      </c>
      <c r="B150" s="16" t="s">
        <v>28</v>
      </c>
      <c r="C150" s="17" t="s">
        <v>19</v>
      </c>
      <c r="D150" s="15">
        <v>0.25028879476318827</v>
      </c>
      <c r="E150" s="15">
        <v>0.2452787084983247</v>
      </c>
      <c r="F150">
        <f>LN(D150/(D149+D151+D152))</f>
        <v>-1.097072642482517</v>
      </c>
      <c r="G150">
        <f>LN(E150/(E149+E151+E152))</f>
        <v>-1.1239533810755096</v>
      </c>
      <c r="H150">
        <f t="shared" si="6"/>
        <v>-2.6880738592992559E-2</v>
      </c>
      <c r="K150">
        <f>LN(J128/I128)/LN(2)</f>
        <v>13.730211060557254</v>
      </c>
      <c r="L150">
        <f t="shared" si="7"/>
        <v>-1.9577804357438318E-3</v>
      </c>
    </row>
    <row r="151" spans="1:12" x14ac:dyDescent="0.2">
      <c r="A151" s="15">
        <v>8</v>
      </c>
      <c r="B151" s="16" t="s">
        <v>28</v>
      </c>
      <c r="C151" s="17" t="s">
        <v>20</v>
      </c>
      <c r="D151" s="15">
        <v>0.25433192144782441</v>
      </c>
      <c r="E151" s="15">
        <v>0.21200121839780689</v>
      </c>
      <c r="F151">
        <f>LN(D151/(D149+D150+D152))</f>
        <v>-1.0756403749924268</v>
      </c>
      <c r="G151">
        <f>LN(E151/(E149+E150+E152))</f>
        <v>-1.3129045218516093</v>
      </c>
      <c r="H151">
        <f t="shared" si="6"/>
        <v>-0.23726414685918251</v>
      </c>
      <c r="K151">
        <f>LN(J128/I128)/LN(2)</f>
        <v>13.730211060557254</v>
      </c>
      <c r="L151">
        <f t="shared" si="7"/>
        <v>-1.7280444256299213E-2</v>
      </c>
    </row>
    <row r="152" spans="1:12" x14ac:dyDescent="0.2">
      <c r="A152" s="42">
        <v>8</v>
      </c>
      <c r="B152" s="43" t="s">
        <v>28</v>
      </c>
      <c r="C152" s="44" t="s">
        <v>21</v>
      </c>
      <c r="D152" s="42">
        <v>0.22994480811192397</v>
      </c>
      <c r="E152" s="42">
        <v>0.26987511422479438</v>
      </c>
      <c r="F152">
        <f>LN(D152/(D149+D150+D151))</f>
        <v>-1.2086228746594354</v>
      </c>
      <c r="G152">
        <f>LN(E152/(E149+E150+E151))</f>
        <v>-0.99525628382930353</v>
      </c>
      <c r="H152">
        <f t="shared" si="6"/>
        <v>0.21336659083013187</v>
      </c>
      <c r="K152">
        <f>LN(J128/I128)/LN(2)</f>
        <v>13.730211060557254</v>
      </c>
      <c r="L152">
        <f t="shared" si="7"/>
        <v>1.5539935248560715E-2</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-0.25938375012788129</v>
      </c>
      <c r="E159">
        <f t="shared" ref="E159:E190" si="8">AVERAGE(L7,L83,L121,L45)</f>
        <v>-7.1244217031262791E-4</v>
      </c>
      <c r="F159">
        <f t="shared" ref="F159:F190" si="9">_xlfn.STDEV.S(L7,L45,L83,L121)</f>
        <v>1.1236244929060319E-2</v>
      </c>
      <c r="G159">
        <v>1</v>
      </c>
    </row>
    <row r="160" spans="1:12" x14ac:dyDescent="0.2">
      <c r="A160" s="15">
        <v>1</v>
      </c>
      <c r="B160" s="16" t="s">
        <v>16</v>
      </c>
      <c r="C160" s="17" t="s">
        <v>15</v>
      </c>
      <c r="D160">
        <v>0.54336290497606865</v>
      </c>
      <c r="E160">
        <f t="shared" si="8"/>
        <v>2.1291225452348362E-3</v>
      </c>
      <c r="F160">
        <f t="shared" si="9"/>
        <v>1.0704241951305007E-2</v>
      </c>
      <c r="G160">
        <v>5</v>
      </c>
    </row>
    <row r="161" spans="1:7" x14ac:dyDescent="0.2">
      <c r="A161" s="15">
        <v>1</v>
      </c>
      <c r="B161" s="16" t="s">
        <v>16</v>
      </c>
      <c r="C161" s="17" t="s">
        <v>14</v>
      </c>
      <c r="D161">
        <v>-0.25938375012788129</v>
      </c>
      <c r="E161">
        <f t="shared" si="8"/>
        <v>2.0220705319528944E-3</v>
      </c>
      <c r="F161">
        <f t="shared" si="9"/>
        <v>6.7318679861173162E-3</v>
      </c>
      <c r="G161">
        <v>2</v>
      </c>
    </row>
    <row r="162" spans="1:7" x14ac:dyDescent="0.2">
      <c r="A162" s="15">
        <v>1</v>
      </c>
      <c r="B162" s="16" t="s">
        <v>16</v>
      </c>
      <c r="C162" s="17" t="s">
        <v>13</v>
      </c>
      <c r="D162">
        <v>-2.4595404720306302E-2</v>
      </c>
      <c r="E162">
        <f t="shared" si="8"/>
        <v>-4.4929685929659367E-3</v>
      </c>
      <c r="F162">
        <f t="shared" si="9"/>
        <v>5.422755679097494E-3</v>
      </c>
      <c r="G162">
        <v>4</v>
      </c>
    </row>
    <row r="163" spans="1:7" x14ac:dyDescent="0.2">
      <c r="A163" s="24">
        <v>2</v>
      </c>
      <c r="B163" s="25" t="s">
        <v>22</v>
      </c>
      <c r="C163" s="26" t="s">
        <v>17</v>
      </c>
      <c r="D163">
        <v>-0.30102999566398125</v>
      </c>
      <c r="E163">
        <f t="shared" si="8"/>
        <v>-1.9894398235126851E-3</v>
      </c>
      <c r="F163">
        <f t="shared" si="9"/>
        <v>7.5734058444365329E-3</v>
      </c>
      <c r="G163">
        <v>1</v>
      </c>
    </row>
    <row r="164" spans="1:7" x14ac:dyDescent="0.2">
      <c r="A164" s="12">
        <v>2</v>
      </c>
      <c r="B164" s="13" t="s">
        <v>22</v>
      </c>
      <c r="C164" s="14" t="s">
        <v>14</v>
      </c>
      <c r="D164">
        <v>-0.30102999566398125</v>
      </c>
      <c r="E164">
        <f t="shared" si="8"/>
        <v>-1.0109291987998549E-3</v>
      </c>
      <c r="F164">
        <f t="shared" si="9"/>
        <v>1.898643798952555E-2</v>
      </c>
      <c r="G164">
        <v>2</v>
      </c>
    </row>
    <row r="165" spans="1:7" x14ac:dyDescent="0.2">
      <c r="A165" s="15">
        <v>2</v>
      </c>
      <c r="B165" s="16" t="s">
        <v>22</v>
      </c>
      <c r="C165" s="17" t="s">
        <v>18</v>
      </c>
      <c r="D165">
        <v>0.90308998699194365</v>
      </c>
      <c r="E165">
        <f t="shared" si="8"/>
        <v>-8.7541259383683064E-3</v>
      </c>
      <c r="F165">
        <f t="shared" si="9"/>
        <v>1.2613263775378155E-2</v>
      </c>
      <c r="G165">
        <v>6</v>
      </c>
    </row>
    <row r="166" spans="1:7" x14ac:dyDescent="0.2">
      <c r="A166" s="15">
        <v>2</v>
      </c>
      <c r="B166" s="16" t="s">
        <v>22</v>
      </c>
      <c r="C166" s="17" t="s">
        <v>20</v>
      </c>
      <c r="D166">
        <v>-0.30102999566398125</v>
      </c>
      <c r="E166">
        <f t="shared" si="8"/>
        <v>9.5764095316055245E-3</v>
      </c>
      <c r="F166">
        <f t="shared" si="9"/>
        <v>1.457305461336466E-2</v>
      </c>
      <c r="G166">
        <v>3</v>
      </c>
    </row>
    <row r="167" spans="1:7" x14ac:dyDescent="0.2">
      <c r="A167" s="24">
        <v>3</v>
      </c>
      <c r="B167" s="25" t="s">
        <v>23</v>
      </c>
      <c r="C167" s="26" t="s">
        <v>17</v>
      </c>
      <c r="D167">
        <v>-0.4600704139038686</v>
      </c>
      <c r="E167">
        <f t="shared" si="8"/>
        <v>-5.2512831533304194E-4</v>
      </c>
      <c r="F167">
        <f t="shared" si="9"/>
        <v>4.2947927455056654E-3</v>
      </c>
      <c r="G167">
        <v>1</v>
      </c>
    </row>
    <row r="168" spans="1:7" x14ac:dyDescent="0.2">
      <c r="A168" s="12">
        <v>3</v>
      </c>
      <c r="B168" s="13" t="s">
        <v>23</v>
      </c>
      <c r="C168" s="14" t="s">
        <v>13</v>
      </c>
      <c r="D168">
        <v>-0.22528206849629373</v>
      </c>
      <c r="E168">
        <f t="shared" si="8"/>
        <v>1.5463128971900126E-3</v>
      </c>
      <c r="F168">
        <f t="shared" si="9"/>
        <v>6.5809201039894617E-3</v>
      </c>
      <c r="G168">
        <v>4</v>
      </c>
    </row>
    <row r="169" spans="1:7" x14ac:dyDescent="0.2">
      <c r="A169" s="15">
        <v>3</v>
      </c>
      <c r="B169" s="16" t="s">
        <v>23</v>
      </c>
      <c r="C169" s="17" t="s">
        <v>19</v>
      </c>
      <c r="D169">
        <v>1.1454228963040309</v>
      </c>
      <c r="E169">
        <f t="shared" si="8"/>
        <v>-1.6794153056641275E-4</v>
      </c>
      <c r="F169">
        <f t="shared" si="9"/>
        <v>2.8656293672970523E-3</v>
      </c>
      <c r="G169">
        <v>7</v>
      </c>
    </row>
    <row r="170" spans="1:7" x14ac:dyDescent="0.2">
      <c r="A170" s="15">
        <v>3</v>
      </c>
      <c r="B170" s="16" t="s">
        <v>23</v>
      </c>
      <c r="C170" s="17" t="s">
        <v>20</v>
      </c>
      <c r="D170">
        <v>-0.46007041390386871</v>
      </c>
      <c r="E170">
        <f t="shared" si="8"/>
        <v>-9.1585978975147666E-4</v>
      </c>
      <c r="F170">
        <f t="shared" si="9"/>
        <v>9.7177826589735245E-3</v>
      </c>
      <c r="G170">
        <v>3</v>
      </c>
    </row>
    <row r="171" spans="1:7" x14ac:dyDescent="0.2">
      <c r="A171" s="24">
        <v>4</v>
      </c>
      <c r="B171" s="25" t="s">
        <v>24</v>
      </c>
      <c r="C171" s="26" t="s">
        <v>17</v>
      </c>
      <c r="D171">
        <v>-0.90308998699194354</v>
      </c>
      <c r="E171">
        <f t="shared" si="8"/>
        <v>3.9341316882820091E-3</v>
      </c>
      <c r="F171">
        <f t="shared" si="9"/>
        <v>1.4059344140178792E-2</v>
      </c>
      <c r="G171">
        <v>1</v>
      </c>
    </row>
    <row r="172" spans="1:7" x14ac:dyDescent="0.2">
      <c r="A172" s="12">
        <v>4</v>
      </c>
      <c r="B172" s="13" t="s">
        <v>24</v>
      </c>
      <c r="C172" s="14" t="s">
        <v>15</v>
      </c>
      <c r="D172">
        <v>-0.10034333188799371</v>
      </c>
      <c r="E172">
        <f t="shared" si="8"/>
        <v>-3.536807931370233E-3</v>
      </c>
      <c r="F172">
        <f t="shared" si="9"/>
        <v>1.1473994752473939E-2</v>
      </c>
      <c r="G172">
        <v>5</v>
      </c>
    </row>
    <row r="173" spans="1:7" x14ac:dyDescent="0.2">
      <c r="A173" s="15">
        <v>4</v>
      </c>
      <c r="B173" s="16" t="s">
        <v>24</v>
      </c>
      <c r="C173" s="17" t="s">
        <v>18</v>
      </c>
      <c r="D173">
        <v>0.30102999566398114</v>
      </c>
      <c r="E173">
        <f t="shared" si="8"/>
        <v>8.2467948992520483E-4</v>
      </c>
      <c r="F173">
        <f t="shared" si="9"/>
        <v>4.2306200077018956E-3</v>
      </c>
      <c r="G173">
        <v>6</v>
      </c>
    </row>
    <row r="174" spans="1:7" x14ac:dyDescent="0.2">
      <c r="A174" s="36">
        <v>4</v>
      </c>
      <c r="B174" s="37" t="s">
        <v>24</v>
      </c>
      <c r="C174" s="38" t="s">
        <v>19</v>
      </c>
      <c r="D174">
        <v>0.70240332321595611</v>
      </c>
      <c r="E174">
        <f t="shared" si="8"/>
        <v>-2.1984540568802434E-3</v>
      </c>
      <c r="F174">
        <f t="shared" si="9"/>
        <v>8.2307593830801083E-3</v>
      </c>
      <c r="G174">
        <v>7</v>
      </c>
    </row>
    <row r="175" spans="1:7" x14ac:dyDescent="0.2">
      <c r="A175" s="15">
        <v>5</v>
      </c>
      <c r="B175" s="16" t="s">
        <v>25</v>
      </c>
      <c r="C175" s="17" t="s">
        <v>14</v>
      </c>
      <c r="D175">
        <v>-0.66075707767985614</v>
      </c>
      <c r="E175">
        <f t="shared" si="8"/>
        <v>1.0666956402389524E-3</v>
      </c>
      <c r="F175">
        <f t="shared" si="9"/>
        <v>4.062596336842552E-3</v>
      </c>
      <c r="G175">
        <v>2</v>
      </c>
    </row>
    <row r="176" spans="1:7" x14ac:dyDescent="0.2">
      <c r="A176" s="15">
        <v>5</v>
      </c>
      <c r="B176" s="16" t="s">
        <v>25</v>
      </c>
      <c r="C176" s="17" t="s">
        <v>13</v>
      </c>
      <c r="D176">
        <v>-0.4259687322722811</v>
      </c>
      <c r="E176">
        <f t="shared" si="8"/>
        <v>-1.4537513430959545E-3</v>
      </c>
      <c r="F176">
        <f t="shared" si="9"/>
        <v>1.0405991344076361E-2</v>
      </c>
      <c r="G176">
        <v>4</v>
      </c>
    </row>
    <row r="177" spans="1:7" x14ac:dyDescent="0.2">
      <c r="A177" s="12">
        <v>5</v>
      </c>
      <c r="B177" s="13" t="s">
        <v>25</v>
      </c>
      <c r="C177" s="14" t="s">
        <v>20</v>
      </c>
      <c r="D177">
        <v>-0.66075707767985614</v>
      </c>
      <c r="E177">
        <f t="shared" si="8"/>
        <v>1.7599742891556351E-3</v>
      </c>
      <c r="F177">
        <f t="shared" si="9"/>
        <v>1.4392881345424678E-2</v>
      </c>
      <c r="G177">
        <v>3</v>
      </c>
    </row>
    <row r="178" spans="1:7" x14ac:dyDescent="0.2">
      <c r="A178" s="36">
        <v>5</v>
      </c>
      <c r="B178" s="37" t="s">
        <v>25</v>
      </c>
      <c r="C178" s="38" t="s">
        <v>21</v>
      </c>
      <c r="D178">
        <v>1.7474828876319934</v>
      </c>
      <c r="E178">
        <f t="shared" si="8"/>
        <v>-1.9247374419068442E-3</v>
      </c>
      <c r="F178">
        <f t="shared" si="9"/>
        <v>4.1873062382672297E-3</v>
      </c>
      <c r="G178">
        <v>8</v>
      </c>
    </row>
    <row r="179" spans="1:7" x14ac:dyDescent="0.2">
      <c r="A179" s="15">
        <v>6</v>
      </c>
      <c r="B179" s="16" t="s">
        <v>26</v>
      </c>
      <c r="C179" s="17" t="s">
        <v>15</v>
      </c>
      <c r="D179">
        <v>-0.3010299956639812</v>
      </c>
      <c r="E179">
        <f t="shared" si="8"/>
        <v>-5.7797601460108207E-3</v>
      </c>
      <c r="F179">
        <f t="shared" si="9"/>
        <v>7.3324732332095107E-3</v>
      </c>
      <c r="G179">
        <v>5</v>
      </c>
    </row>
    <row r="180" spans="1:7" x14ac:dyDescent="0.2">
      <c r="A180" s="15">
        <v>6</v>
      </c>
      <c r="B180" s="16" t="s">
        <v>26</v>
      </c>
      <c r="C180" s="17" t="s">
        <v>14</v>
      </c>
      <c r="D180">
        <v>-1.103776650767931</v>
      </c>
      <c r="E180">
        <f t="shared" si="8"/>
        <v>5.2487868130084853E-3</v>
      </c>
      <c r="F180">
        <f t="shared" si="9"/>
        <v>6.6527813029839504E-3</v>
      </c>
      <c r="G180">
        <v>2</v>
      </c>
    </row>
    <row r="181" spans="1:7" x14ac:dyDescent="0.2">
      <c r="A181" s="12">
        <v>6</v>
      </c>
      <c r="B181" s="13" t="s">
        <v>26</v>
      </c>
      <c r="C181" s="14" t="s">
        <v>18</v>
      </c>
      <c r="D181">
        <v>0.1003433318879937</v>
      </c>
      <c r="E181">
        <f t="shared" si="8"/>
        <v>-1.5925308542929263E-3</v>
      </c>
      <c r="F181">
        <f t="shared" si="9"/>
        <v>9.3811115989508205E-3</v>
      </c>
      <c r="G181">
        <v>6</v>
      </c>
    </row>
    <row r="182" spans="1:7" x14ac:dyDescent="0.2">
      <c r="A182" s="36">
        <v>6</v>
      </c>
      <c r="B182" s="37" t="s">
        <v>26</v>
      </c>
      <c r="C182" s="38" t="s">
        <v>21</v>
      </c>
      <c r="D182">
        <v>1.3044633145439186</v>
      </c>
      <c r="E182">
        <f t="shared" si="8"/>
        <v>1.7953181504486225E-3</v>
      </c>
      <c r="F182">
        <f t="shared" si="9"/>
        <v>6.5508910629468627E-3</v>
      </c>
      <c r="G182">
        <v>8</v>
      </c>
    </row>
    <row r="183" spans="1:7" x14ac:dyDescent="0.2">
      <c r="A183" s="15">
        <v>7</v>
      </c>
      <c r="B183" s="16" t="s">
        <v>27</v>
      </c>
      <c r="C183" s="17" t="s">
        <v>15</v>
      </c>
      <c r="D183">
        <v>-0.46007041390386866</v>
      </c>
      <c r="E183">
        <f t="shared" si="8"/>
        <v>-4.1226418388698614E-3</v>
      </c>
      <c r="F183">
        <f t="shared" si="9"/>
        <v>6.4577324062218564E-3</v>
      </c>
      <c r="G183">
        <v>5</v>
      </c>
    </row>
    <row r="184" spans="1:7" x14ac:dyDescent="0.2">
      <c r="A184" s="15">
        <v>7</v>
      </c>
      <c r="B184" s="16" t="s">
        <v>27</v>
      </c>
      <c r="C184" s="17" t="s">
        <v>13</v>
      </c>
      <c r="D184">
        <v>-1.0280287236002437</v>
      </c>
      <c r="E184">
        <f t="shared" si="8"/>
        <v>8.0800454842064728E-3</v>
      </c>
      <c r="F184">
        <f t="shared" si="9"/>
        <v>7.5270555984939041E-3</v>
      </c>
      <c r="G184">
        <v>4</v>
      </c>
    </row>
    <row r="185" spans="1:7" x14ac:dyDescent="0.2">
      <c r="A185" s="12">
        <v>7</v>
      </c>
      <c r="B185" s="13" t="s">
        <v>27</v>
      </c>
      <c r="C185" s="14" t="s">
        <v>19</v>
      </c>
      <c r="D185">
        <v>0.34267624120008122</v>
      </c>
      <c r="E185">
        <f t="shared" si="8"/>
        <v>-2.1240540514536697E-3</v>
      </c>
      <c r="F185">
        <f t="shared" si="9"/>
        <v>1.1888125828366673E-2</v>
      </c>
      <c r="G185">
        <v>7</v>
      </c>
    </row>
    <row r="186" spans="1:7" x14ac:dyDescent="0.2">
      <c r="A186" s="36">
        <v>7</v>
      </c>
      <c r="B186" s="37" t="s">
        <v>27</v>
      </c>
      <c r="C186" s="38" t="s">
        <v>21</v>
      </c>
      <c r="D186">
        <v>1.1454228963040309</v>
      </c>
      <c r="E186">
        <f t="shared" si="8"/>
        <v>-2.6850702325488512E-3</v>
      </c>
      <c r="F186">
        <f t="shared" si="9"/>
        <v>8.6181708779812759E-3</v>
      </c>
      <c r="G186">
        <v>8</v>
      </c>
    </row>
    <row r="187" spans="1:7" x14ac:dyDescent="0.2">
      <c r="A187" s="15">
        <v>8</v>
      </c>
      <c r="B187" s="16" t="s">
        <v>28</v>
      </c>
      <c r="C187" s="17" t="s">
        <v>18</v>
      </c>
      <c r="D187">
        <v>-0.10034333188799371</v>
      </c>
      <c r="E187">
        <f t="shared" si="8"/>
        <v>-3.3589731940485484E-3</v>
      </c>
      <c r="F187">
        <f t="shared" si="9"/>
        <v>1.0355670054733392E-2</v>
      </c>
      <c r="G187">
        <v>6</v>
      </c>
    </row>
    <row r="188" spans="1:7" x14ac:dyDescent="0.2">
      <c r="A188" s="15">
        <v>8</v>
      </c>
      <c r="B188" s="16" t="s">
        <v>28</v>
      </c>
      <c r="C188" s="17" t="s">
        <v>19</v>
      </c>
      <c r="D188">
        <v>0.3010299956639812</v>
      </c>
      <c r="E188">
        <f t="shared" si="8"/>
        <v>4.1333926831918682E-3</v>
      </c>
      <c r="F188">
        <f t="shared" si="9"/>
        <v>5.0726418263565345E-3</v>
      </c>
      <c r="G188">
        <v>7</v>
      </c>
    </row>
    <row r="189" spans="1:7" x14ac:dyDescent="0.2">
      <c r="A189" s="15">
        <v>8</v>
      </c>
      <c r="B189" s="16" t="s">
        <v>28</v>
      </c>
      <c r="C189" s="17" t="s">
        <v>20</v>
      </c>
      <c r="D189">
        <v>-1.3044633145439186</v>
      </c>
      <c r="E189">
        <f t="shared" si="8"/>
        <v>-5.6024003457975551E-3</v>
      </c>
      <c r="F189">
        <f t="shared" si="9"/>
        <v>1.1417324299464069E-2</v>
      </c>
      <c r="G189">
        <v>3</v>
      </c>
    </row>
    <row r="190" spans="1:7" x14ac:dyDescent="0.2">
      <c r="A190" s="42">
        <v>8</v>
      </c>
      <c r="B190" s="43" t="s">
        <v>28</v>
      </c>
      <c r="C190" s="44" t="s">
        <v>21</v>
      </c>
      <c r="D190">
        <v>1.103776650767931</v>
      </c>
      <c r="E190">
        <f t="shared" si="8"/>
        <v>3.9367922218506634E-3</v>
      </c>
      <c r="F190">
        <f t="shared" si="9"/>
        <v>8.0561220285856744E-3</v>
      </c>
      <c r="G190">
        <v>8</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6B614-1BE3-0649-9987-155F252B62D2}">
  <dimension ref="A1:L190"/>
  <sheetViews>
    <sheetView topLeftCell="A148" workbookViewId="0">
      <selection activeCell="I129" sqref="I129:J129"/>
    </sheetView>
  </sheetViews>
  <sheetFormatPr baseColWidth="10" defaultRowHeight="16" x14ac:dyDescent="0.2"/>
  <cols>
    <col min="4" max="4" width="12"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6</v>
      </c>
    </row>
    <row r="4" spans="1:12" ht="17" thickBot="1" x14ac:dyDescent="0.25">
      <c r="A4" s="3" t="s">
        <v>7</v>
      </c>
      <c r="D4" s="7">
        <v>0</v>
      </c>
      <c r="E4" s="3">
        <v>48</v>
      </c>
    </row>
    <row r="5" spans="1:12" ht="18" thickBot="1" x14ac:dyDescent="0.25">
      <c r="A5" s="3" t="s">
        <v>8</v>
      </c>
      <c r="B5" s="8"/>
      <c r="C5" s="9" t="s">
        <v>9</v>
      </c>
      <c r="D5" s="7" t="s">
        <v>4</v>
      </c>
      <c r="E5" s="3">
        <v>0</v>
      </c>
    </row>
    <row r="6" spans="1:12" ht="17" thickBot="1" x14ac:dyDescent="0.25">
      <c r="A6" s="7" t="s">
        <v>10</v>
      </c>
      <c r="B6" s="10" t="s">
        <v>11</v>
      </c>
      <c r="C6" s="11" t="s">
        <v>12</v>
      </c>
      <c r="D6" s="3">
        <v>1</v>
      </c>
      <c r="E6" s="3">
        <v>11</v>
      </c>
      <c r="F6" s="63" t="s">
        <v>31</v>
      </c>
      <c r="G6" s="63" t="s">
        <v>32</v>
      </c>
      <c r="H6" s="63" t="s">
        <v>33</v>
      </c>
      <c r="I6" t="s">
        <v>34</v>
      </c>
      <c r="J6" t="s">
        <v>35</v>
      </c>
      <c r="K6" t="s">
        <v>36</v>
      </c>
      <c r="L6" t="s">
        <v>37</v>
      </c>
    </row>
    <row r="7" spans="1:12" x14ac:dyDescent="0.2">
      <c r="A7" s="12">
        <v>1</v>
      </c>
      <c r="B7" s="13" t="s">
        <v>16</v>
      </c>
      <c r="C7" s="14" t="s">
        <v>17</v>
      </c>
      <c r="D7" s="12">
        <v>0.23776067804170853</v>
      </c>
      <c r="E7" s="12">
        <v>0.28630460448642259</v>
      </c>
      <c r="F7">
        <f>LN(D7/(D8+D9+D10))</f>
        <v>-1.1649959638723146</v>
      </c>
      <c r="G7">
        <f>LN(E7/(E8+E9+E10))</f>
        <v>-0.91339995967730991</v>
      </c>
      <c r="H7">
        <f>G7-F7</f>
        <v>0.25159600419500472</v>
      </c>
      <c r="I7" s="64">
        <v>29364.18</v>
      </c>
      <c r="J7">
        <v>2324485744</v>
      </c>
      <c r="K7">
        <f>LN(J7/I7)/LN(2)</f>
        <v>16.272494701436504</v>
      </c>
      <c r="L7">
        <f>H7/K7</f>
        <v>1.5461427937831458E-2</v>
      </c>
    </row>
    <row r="8" spans="1:12" x14ac:dyDescent="0.2">
      <c r="A8" s="15">
        <v>1</v>
      </c>
      <c r="B8" s="16" t="s">
        <v>16</v>
      </c>
      <c r="C8" s="17" t="s">
        <v>15</v>
      </c>
      <c r="D8" s="15">
        <v>0.27489684398349507</v>
      </c>
      <c r="E8" s="15">
        <v>0.25206611570247933</v>
      </c>
      <c r="F8">
        <f>LN(D8/(D7+D9+D10))</f>
        <v>-0.96991801438706005</v>
      </c>
      <c r="G8">
        <f>LN(E8/(E7+E9+E10))</f>
        <v>-1.0876231670925145</v>
      </c>
      <c r="H8">
        <f t="shared" ref="H8:H38" si="0">G8-F8</f>
        <v>-0.11770515270545445</v>
      </c>
      <c r="I8" s="64">
        <v>25062.77</v>
      </c>
      <c r="J8">
        <v>1590569920</v>
      </c>
      <c r="K8">
        <f>LN(J7/I7)/LN(2)</f>
        <v>16.272494701436504</v>
      </c>
      <c r="L8">
        <f t="shared" ref="L8:L38" si="1">H8/K8</f>
        <v>-7.2333809206933507E-3</v>
      </c>
    </row>
    <row r="9" spans="1:12" x14ac:dyDescent="0.2">
      <c r="A9" s="15">
        <v>1</v>
      </c>
      <c r="B9" s="16" t="s">
        <v>16</v>
      </c>
      <c r="C9" s="17" t="s">
        <v>14</v>
      </c>
      <c r="D9" s="15">
        <v>0.242444518791123</v>
      </c>
      <c r="E9" s="15">
        <v>0.27685950413223143</v>
      </c>
      <c r="F9">
        <f>LN(D9/(D7+D8+D10))</f>
        <v>-1.1393238815101474</v>
      </c>
      <c r="G9">
        <f>LN(E9/(E7+E8+E10))</f>
        <v>-0.96009335453254774</v>
      </c>
      <c r="H9">
        <f t="shared" si="0"/>
        <v>0.17923052697759967</v>
      </c>
      <c r="I9" s="64">
        <v>24537.695</v>
      </c>
      <c r="J9">
        <v>1645530664</v>
      </c>
      <c r="K9">
        <f>LN(J7/I7)/LN(2)</f>
        <v>16.272494701436504</v>
      </c>
      <c r="L9">
        <f t="shared" si="1"/>
        <v>1.101432388002422E-2</v>
      </c>
    </row>
    <row r="10" spans="1:12" x14ac:dyDescent="0.2">
      <c r="A10" s="15">
        <v>1</v>
      </c>
      <c r="B10" s="16" t="s">
        <v>16</v>
      </c>
      <c r="C10" s="17" t="s">
        <v>13</v>
      </c>
      <c r="D10" s="15">
        <v>0.24489795918367346</v>
      </c>
      <c r="E10" s="15">
        <v>0.1847697756788666</v>
      </c>
      <c r="F10">
        <f>LN(D10/(D7+D8+D9))</f>
        <v>-1.1260112628562244</v>
      </c>
      <c r="G10">
        <f>LN(E10/(E7+E8+E9))</f>
        <v>-1.4843599628691386</v>
      </c>
      <c r="H10">
        <f t="shared" si="0"/>
        <v>-0.35834870001291419</v>
      </c>
      <c r="I10" s="64">
        <v>24942.785</v>
      </c>
      <c r="J10">
        <v>1752557420</v>
      </c>
      <c r="K10">
        <f>LN(J7/I7)/LN(2)</f>
        <v>16.272494701436504</v>
      </c>
      <c r="L10">
        <f t="shared" si="1"/>
        <v>-2.2021743229160791E-2</v>
      </c>
    </row>
    <row r="11" spans="1:12" x14ac:dyDescent="0.2">
      <c r="A11" s="24">
        <v>2</v>
      </c>
      <c r="B11" s="25" t="s">
        <v>22</v>
      </c>
      <c r="C11" s="26" t="s">
        <v>17</v>
      </c>
      <c r="D11" s="24">
        <v>0.25642111205193341</v>
      </c>
      <c r="E11" s="24">
        <v>0.29292808424075623</v>
      </c>
      <c r="F11">
        <f>LN(D11/(D12+D13+D14))</f>
        <v>-1.0646538018131142</v>
      </c>
      <c r="G11">
        <f>LN(E11/(E12+E13+E14))</f>
        <v>-0.88120524771345798</v>
      </c>
      <c r="H11">
        <f t="shared" si="0"/>
        <v>0.18344855409965621</v>
      </c>
      <c r="I11" s="64">
        <v>25589.41</v>
      </c>
      <c r="J11">
        <v>1580936328</v>
      </c>
      <c r="K11">
        <f>LN(J8/I8)/LN(2)</f>
        <v>15.953638393529022</v>
      </c>
      <c r="L11">
        <f t="shared" si="1"/>
        <v>1.1498853714401916E-2</v>
      </c>
    </row>
    <row r="12" spans="1:12" x14ac:dyDescent="0.2">
      <c r="A12" s="12">
        <v>2</v>
      </c>
      <c r="B12" s="13" t="s">
        <v>22</v>
      </c>
      <c r="C12" s="14" t="s">
        <v>14</v>
      </c>
      <c r="D12" s="12">
        <v>0.20688681907987572</v>
      </c>
      <c r="E12" s="12">
        <v>0.37333971520880704</v>
      </c>
      <c r="F12">
        <f>LN(D12/(D11+D13+D14))</f>
        <v>-1.3437940604411405</v>
      </c>
      <c r="G12">
        <f>LN(E12/(E11+E13+E14))</f>
        <v>-0.5179158134759595</v>
      </c>
      <c r="H12">
        <f t="shared" si="0"/>
        <v>0.82587824696518097</v>
      </c>
      <c r="I12" s="64">
        <v>23876.84</v>
      </c>
      <c r="J12">
        <v>1705088476.0000002</v>
      </c>
      <c r="K12">
        <f>LN(J8/I8)/LN(2)</f>
        <v>15.953638393529022</v>
      </c>
      <c r="L12">
        <f t="shared" si="1"/>
        <v>5.1767391650306339E-2</v>
      </c>
    </row>
    <row r="13" spans="1:12" x14ac:dyDescent="0.2">
      <c r="A13" s="15">
        <v>2</v>
      </c>
      <c r="B13" s="16" t="s">
        <v>22</v>
      </c>
      <c r="C13" s="17" t="s">
        <v>18</v>
      </c>
      <c r="D13" s="15">
        <v>0.2888794806661022</v>
      </c>
      <c r="E13" s="15">
        <v>0.13437836544214432</v>
      </c>
      <c r="F13">
        <f>LN(D13/(D11+D12+D14))</f>
        <v>-0.90083234301930837</v>
      </c>
      <c r="G13">
        <f>LN(E13/(E11+E12+E14))</f>
        <v>-1.8627884577735998</v>
      </c>
      <c r="H13">
        <f t="shared" si="0"/>
        <v>-0.96195611475429144</v>
      </c>
      <c r="I13" s="64">
        <v>20950.605</v>
      </c>
      <c r="J13">
        <v>1593940428</v>
      </c>
      <c r="K13">
        <f>LN(J8/I8)/LN(2)</f>
        <v>15.953638393529022</v>
      </c>
      <c r="L13">
        <f t="shared" si="1"/>
        <v>-6.0296973707544471E-2</v>
      </c>
    </row>
    <row r="14" spans="1:12" x14ac:dyDescent="0.2">
      <c r="A14" s="15">
        <v>2</v>
      </c>
      <c r="B14" s="16" t="s">
        <v>22</v>
      </c>
      <c r="C14" s="17" t="s">
        <v>20</v>
      </c>
      <c r="D14" s="15">
        <v>0.24781258820208862</v>
      </c>
      <c r="E14" s="15">
        <v>0.19935383510829244</v>
      </c>
      <c r="F14">
        <f>LN(D14/(D11+D12+D13))</f>
        <v>-1.1103127429648281</v>
      </c>
      <c r="G14">
        <f>LN(E14/(E11+E12+E13))</f>
        <v>-1.390337796056029</v>
      </c>
      <c r="H14">
        <f t="shared" si="0"/>
        <v>-0.28002505309120096</v>
      </c>
      <c r="I14">
        <v>24801.43</v>
      </c>
      <c r="J14">
        <v>1398744044</v>
      </c>
      <c r="K14">
        <f>LN(J8/I8)/LN(2)</f>
        <v>15.953638393529022</v>
      </c>
      <c r="L14">
        <f t="shared" si="1"/>
        <v>-1.755242573410604E-2</v>
      </c>
    </row>
    <row r="15" spans="1:12" x14ac:dyDescent="0.2">
      <c r="A15" s="24">
        <v>3</v>
      </c>
      <c r="B15" s="25" t="s">
        <v>23</v>
      </c>
      <c r="C15" s="26" t="s">
        <v>17</v>
      </c>
      <c r="D15" s="24">
        <v>0.26937269372693728</v>
      </c>
      <c r="E15" s="24">
        <v>0.27101590392729635</v>
      </c>
      <c r="F15">
        <f>LN(D15/(D16+D17+D18))</f>
        <v>-0.99780758954614412</v>
      </c>
      <c r="G15">
        <f>LN(E15/(E16+E17+E18))</f>
        <v>-0.98947441044753293</v>
      </c>
      <c r="H15">
        <f t="shared" si="0"/>
        <v>8.3331790986111987E-3</v>
      </c>
      <c r="K15">
        <f>LN(J9/I9)/LN(2)</f>
        <v>16.033193652592871</v>
      </c>
      <c r="L15">
        <f t="shared" si="1"/>
        <v>5.1974542808965363E-4</v>
      </c>
    </row>
    <row r="16" spans="1:12" x14ac:dyDescent="0.2">
      <c r="A16" s="12">
        <v>3</v>
      </c>
      <c r="B16" s="13" t="s">
        <v>23</v>
      </c>
      <c r="C16" s="14" t="s">
        <v>13</v>
      </c>
      <c r="D16" s="12">
        <v>0.21291512915129163</v>
      </c>
      <c r="E16" s="12">
        <v>0.24991885751379417</v>
      </c>
      <c r="F16">
        <f>LN(D16/(D15+D17+D18))</f>
        <v>-1.3074424519632504</v>
      </c>
      <c r="G16">
        <f>LN(E16/(E15+E17+E18))</f>
        <v>-1.0990450954266515</v>
      </c>
      <c r="H16">
        <f t="shared" si="0"/>
        <v>0.20839735653659885</v>
      </c>
      <c r="K16">
        <f>LN(J9/I9)/LN(2)</f>
        <v>16.033193652592871</v>
      </c>
      <c r="L16">
        <f t="shared" si="1"/>
        <v>1.2997869361036318E-2</v>
      </c>
    </row>
    <row r="17" spans="1:12" x14ac:dyDescent="0.2">
      <c r="A17" s="15">
        <v>3</v>
      </c>
      <c r="B17" s="16" t="s">
        <v>23</v>
      </c>
      <c r="C17" s="17" t="s">
        <v>19</v>
      </c>
      <c r="D17" s="15">
        <v>0.28450184501845016</v>
      </c>
      <c r="E17" s="15">
        <v>0.28172671210645894</v>
      </c>
      <c r="F17">
        <f>LN(D17/(D15+D16+D18))</f>
        <v>-0.92223928167932268</v>
      </c>
      <c r="G17">
        <f>LN(E17/(E15+E16+E18))</f>
        <v>-0.93591262539069953</v>
      </c>
      <c r="H17">
        <f t="shared" si="0"/>
        <v>-1.3673343711376851E-2</v>
      </c>
      <c r="K17">
        <f>LN(J9/I9)/LN(2)</f>
        <v>16.033193652592871</v>
      </c>
      <c r="L17">
        <f t="shared" si="1"/>
        <v>-8.5281472971952864E-4</v>
      </c>
    </row>
    <row r="18" spans="1:12" x14ac:dyDescent="0.2">
      <c r="A18" s="15">
        <v>3</v>
      </c>
      <c r="B18" s="16" t="s">
        <v>23</v>
      </c>
      <c r="C18" s="17" t="s">
        <v>20</v>
      </c>
      <c r="D18" s="15">
        <v>0.23321033210332104</v>
      </c>
      <c r="E18" s="15">
        <v>0.19733852645245051</v>
      </c>
      <c r="F18">
        <f>LN(D18/(D15+D16+D17))</f>
        <v>-1.1902717775123153</v>
      </c>
      <c r="G18">
        <f>LN(E18/(E15+E16+E17))</f>
        <v>-1.4030123855552492</v>
      </c>
      <c r="H18">
        <f t="shared" si="0"/>
        <v>-0.21274060804293393</v>
      </c>
      <c r="K18">
        <f>LN(J9/I9)/LN(2)</f>
        <v>16.033193652592871</v>
      </c>
      <c r="L18">
        <f t="shared" si="1"/>
        <v>-1.3268760588351637E-2</v>
      </c>
    </row>
    <row r="19" spans="1:12" x14ac:dyDescent="0.2">
      <c r="A19" s="24">
        <v>4</v>
      </c>
      <c r="B19" s="25" t="s">
        <v>24</v>
      </c>
      <c r="C19" s="26" t="s">
        <v>17</v>
      </c>
      <c r="D19" s="24">
        <v>0.26003276003276005</v>
      </c>
      <c r="E19" s="24">
        <v>0.25396247039533615</v>
      </c>
      <c r="F19">
        <f>LN(D19/(D20+D21+D22))</f>
        <v>-1.0457982916995368</v>
      </c>
      <c r="G19">
        <f>LN(E19/(E20+E21+E22))</f>
        <v>-1.0775894049667005</v>
      </c>
      <c r="H19">
        <f t="shared" si="0"/>
        <v>-3.1791113267163773E-2</v>
      </c>
      <c r="K19">
        <f>LN(J10/I10)/LN(2)</f>
        <v>16.100479628208291</v>
      </c>
      <c r="L19">
        <f t="shared" si="1"/>
        <v>-1.9745444857099319E-3</v>
      </c>
    </row>
    <row r="20" spans="1:12" x14ac:dyDescent="0.2">
      <c r="A20" s="12">
        <v>4</v>
      </c>
      <c r="B20" s="13" t="s">
        <v>24</v>
      </c>
      <c r="C20" s="14" t="s">
        <v>15</v>
      </c>
      <c r="D20" s="12">
        <v>0.2399672399672399</v>
      </c>
      <c r="E20" s="12">
        <v>0.3002368373109856</v>
      </c>
      <c r="F20">
        <f>LN(D20/(D19+D21+D22))</f>
        <v>-1.1528591237691337</v>
      </c>
      <c r="G20">
        <f>LN(E20/(E19+E21+E22))</f>
        <v>-0.84617031787648778</v>
      </c>
      <c r="H20">
        <f t="shared" si="0"/>
        <v>0.30668880589264591</v>
      </c>
      <c r="K20">
        <f>LN(J10/I10)/LN(2)</f>
        <v>16.100479628208291</v>
      </c>
      <c r="L20">
        <f t="shared" si="1"/>
        <v>1.9048426691296968E-2</v>
      </c>
    </row>
    <row r="21" spans="1:12" x14ac:dyDescent="0.2">
      <c r="A21" s="15">
        <v>4</v>
      </c>
      <c r="B21" s="16" t="s">
        <v>24</v>
      </c>
      <c r="C21" s="17" t="s">
        <v>18</v>
      </c>
      <c r="D21" s="15">
        <v>0.25634725634725636</v>
      </c>
      <c r="E21" s="15">
        <v>0.21151393696483878</v>
      </c>
      <c r="F21">
        <f>LN(D21/(D19+D20+D22))</f>
        <v>-1.0650411880611399</v>
      </c>
      <c r="G21">
        <f>LN(E21/(E19+E20+E22))</f>
        <v>-1.3158238388284258</v>
      </c>
      <c r="H21">
        <f t="shared" si="0"/>
        <v>-0.2507826507672859</v>
      </c>
      <c r="K21">
        <f>LN(J10/I10)/LN(2)</f>
        <v>16.100479628208291</v>
      </c>
      <c r="L21">
        <f t="shared" si="1"/>
        <v>-1.5576098138586554E-2</v>
      </c>
    </row>
    <row r="22" spans="1:12" x14ac:dyDescent="0.2">
      <c r="A22" s="15">
        <v>4</v>
      </c>
      <c r="B22" s="16" t="s">
        <v>24</v>
      </c>
      <c r="C22" s="17" t="s">
        <v>19</v>
      </c>
      <c r="D22" s="15">
        <v>0.24365274365274364</v>
      </c>
      <c r="E22" s="15">
        <v>0.2342867553288395</v>
      </c>
      <c r="F22">
        <f>LN(D22/(D19+D20+D21))</f>
        <v>-1.1327565746536101</v>
      </c>
      <c r="G22">
        <f>LN(E22/(E19+E20+E21))</f>
        <v>-1.1842619302075521</v>
      </c>
      <c r="H22">
        <f t="shared" si="0"/>
        <v>-5.1505355553941978E-2</v>
      </c>
      <c r="K22">
        <f>LN(J10/I10)/LN(2)</f>
        <v>16.100479628208291</v>
      </c>
      <c r="L22">
        <f t="shared" si="1"/>
        <v>-3.1989951071832541E-3</v>
      </c>
    </row>
    <row r="23" spans="1:12" x14ac:dyDescent="0.2">
      <c r="A23" s="15">
        <v>5</v>
      </c>
      <c r="B23" s="16" t="s">
        <v>25</v>
      </c>
      <c r="C23" s="17" t="s">
        <v>14</v>
      </c>
      <c r="D23" s="15">
        <v>0.24978267168936541</v>
      </c>
      <c r="E23" s="15">
        <v>0.3121572823324863</v>
      </c>
      <c r="F23">
        <f>LN(D23/(D24+D25+D26))</f>
        <v>-1.0997717090878445</v>
      </c>
      <c r="G23">
        <f>LN(E23/(E24+E25+E26))</f>
        <v>-0.79005303292841467</v>
      </c>
      <c r="H23">
        <f t="shared" si="0"/>
        <v>0.30971867615942983</v>
      </c>
      <c r="K23">
        <f>LN(J11/I11)/LN(2)</f>
        <v>15.91487285456413</v>
      </c>
      <c r="L23">
        <f t="shared" si="1"/>
        <v>1.9460958248912901E-2</v>
      </c>
    </row>
    <row r="24" spans="1:12" x14ac:dyDescent="0.2">
      <c r="A24" s="15">
        <v>5</v>
      </c>
      <c r="B24" s="16" t="s">
        <v>25</v>
      </c>
      <c r="C24" s="17" t="s">
        <v>13</v>
      </c>
      <c r="D24" s="15">
        <v>0.2594417077175698</v>
      </c>
      <c r="E24" s="15">
        <v>0.27524408185100974</v>
      </c>
      <c r="F24">
        <f>LN(D24/(D23+D25+D26))</f>
        <v>-1.0488723064757113</v>
      </c>
      <c r="G24">
        <f>LN(E24/(E23+E25+E26))</f>
        <v>-0.96817665917211937</v>
      </c>
      <c r="H24">
        <f t="shared" si="0"/>
        <v>8.0695647303591911E-2</v>
      </c>
      <c r="K24">
        <f>LN(J11/I11)/LN(2)</f>
        <v>15.91487285456413</v>
      </c>
      <c r="L24">
        <f t="shared" si="1"/>
        <v>5.0704550417095973E-3</v>
      </c>
    </row>
    <row r="25" spans="1:12" x14ac:dyDescent="0.2">
      <c r="A25" s="12">
        <v>5</v>
      </c>
      <c r="B25" s="13" t="s">
        <v>25</v>
      </c>
      <c r="C25" s="14" t="s">
        <v>20</v>
      </c>
      <c r="D25" s="12">
        <v>0.21761808171544472</v>
      </c>
      <c r="E25" s="12">
        <v>0.19145379162765808</v>
      </c>
      <c r="F25">
        <f>LN(D25/(D23+D24+D26))</f>
        <v>-1.2796014002282861</v>
      </c>
      <c r="G25">
        <f>LN(E25/(E23+E24+E26))</f>
        <v>-1.4405913480761321</v>
      </c>
      <c r="H25">
        <f t="shared" si="0"/>
        <v>-0.16098994784784604</v>
      </c>
      <c r="K25">
        <f>LN(J11/I11)/LN(2)</f>
        <v>15.91487285456413</v>
      </c>
      <c r="L25">
        <f t="shared" si="1"/>
        <v>-1.0115691738101238E-2</v>
      </c>
    </row>
    <row r="26" spans="1:12" x14ac:dyDescent="0.2">
      <c r="A26" s="36">
        <v>5</v>
      </c>
      <c r="B26" s="37" t="s">
        <v>25</v>
      </c>
      <c r="C26" s="38" t="s">
        <v>21</v>
      </c>
      <c r="D26" s="36">
        <v>0.27315753887762001</v>
      </c>
      <c r="E26" s="36">
        <v>0.22114484418884581</v>
      </c>
      <c r="F26">
        <f>LN(D26/(D23+D24+D25))</f>
        <v>-0.97866106260061314</v>
      </c>
      <c r="G26">
        <f>LN(E26/(E23+E24+E25))</f>
        <v>-1.2590072021208589</v>
      </c>
      <c r="H26">
        <f t="shared" si="0"/>
        <v>-0.28034613952024579</v>
      </c>
      <c r="K26">
        <f>LN(J11/I11)/LN(2)</f>
        <v>15.91487285456413</v>
      </c>
      <c r="L26">
        <f t="shared" si="1"/>
        <v>-1.7615355276925572E-2</v>
      </c>
    </row>
    <row r="27" spans="1:12" x14ac:dyDescent="0.2">
      <c r="A27" s="15">
        <v>6</v>
      </c>
      <c r="B27" s="16" t="s">
        <v>26</v>
      </c>
      <c r="C27" s="17" t="s">
        <v>15</v>
      </c>
      <c r="D27" s="15">
        <v>0.26110856619331196</v>
      </c>
      <c r="E27" s="15">
        <v>0.50464062162745527</v>
      </c>
      <c r="F27">
        <f>LN(D27/(D28+D29+D30))</f>
        <v>-1.0402147172966132</v>
      </c>
      <c r="G27">
        <f>LN(E27/(E28+E29+E30))</f>
        <v>1.8563019537368417E-2</v>
      </c>
      <c r="H27">
        <f t="shared" si="0"/>
        <v>1.0587777368339817</v>
      </c>
      <c r="K27">
        <f>LN(J12/I12)/LN(2)</f>
        <v>16.123875161617189</v>
      </c>
      <c r="L27">
        <f t="shared" si="1"/>
        <v>6.5665215478373173E-2</v>
      </c>
    </row>
    <row r="28" spans="1:12" x14ac:dyDescent="0.2">
      <c r="A28" s="15">
        <v>6</v>
      </c>
      <c r="B28" s="16" t="s">
        <v>26</v>
      </c>
      <c r="C28" s="17" t="s">
        <v>14</v>
      </c>
      <c r="D28" s="15">
        <v>0.24339593831119255</v>
      </c>
      <c r="E28" s="15">
        <v>0.26527088279732353</v>
      </c>
      <c r="F28">
        <f>LN(D28/(D27+D29+D30))</f>
        <v>-1.1341505874139279</v>
      </c>
      <c r="G28">
        <f>LN(E28/(E27+E29+E30))</f>
        <v>-1.01875038012723</v>
      </c>
      <c r="H28">
        <f t="shared" si="0"/>
        <v>0.11540020728669798</v>
      </c>
      <c r="K28">
        <f>LN(J12/I12)/LN(2)</f>
        <v>16.123875161617189</v>
      </c>
      <c r="L28">
        <f t="shared" si="1"/>
        <v>7.1571012631881223E-3</v>
      </c>
    </row>
    <row r="29" spans="1:12" x14ac:dyDescent="0.2">
      <c r="A29" s="12">
        <v>6</v>
      </c>
      <c r="B29" s="13" t="s">
        <v>26</v>
      </c>
      <c r="C29" s="14" t="s">
        <v>18</v>
      </c>
      <c r="D29" s="12">
        <v>0.24644983967017864</v>
      </c>
      <c r="E29" s="12">
        <v>7.1012303043384351E-2</v>
      </c>
      <c r="F29">
        <f>LN(D29/(D27+D28+D30))</f>
        <v>-1.1176371030376879</v>
      </c>
      <c r="G29">
        <f>LN(E29/(E27+E28+E30))</f>
        <v>-2.5712423510762497</v>
      </c>
      <c r="H29">
        <f t="shared" si="0"/>
        <v>-1.4536052480385617</v>
      </c>
      <c r="K29">
        <f>LN(J12/I12)/LN(2)</f>
        <v>16.123875161617189</v>
      </c>
      <c r="L29">
        <f t="shared" si="1"/>
        <v>-9.0152350689173183E-2</v>
      </c>
    </row>
    <row r="30" spans="1:12" x14ac:dyDescent="0.2">
      <c r="A30" s="36">
        <v>6</v>
      </c>
      <c r="B30" s="37" t="s">
        <v>26</v>
      </c>
      <c r="C30" s="38" t="s">
        <v>21</v>
      </c>
      <c r="D30" s="36">
        <v>0.24904565582531685</v>
      </c>
      <c r="E30" s="36">
        <v>0.15907619253183683</v>
      </c>
      <c r="F30">
        <f>LN(D30/(D27+D28+D29))</f>
        <v>-1.1037086201551238</v>
      </c>
      <c r="G30">
        <f>LN(E30/(E27+E28+E29))</f>
        <v>-1.6651177725730892</v>
      </c>
      <c r="H30">
        <f t="shared" si="0"/>
        <v>-0.56140915241796541</v>
      </c>
      <c r="K30">
        <f>LN(J12/I12)/LN(2)</f>
        <v>16.123875161617189</v>
      </c>
      <c r="L30">
        <f t="shared" si="1"/>
        <v>-3.4818500316499433E-2</v>
      </c>
    </row>
    <row r="31" spans="1:12" x14ac:dyDescent="0.2">
      <c r="A31" s="15">
        <v>7</v>
      </c>
      <c r="B31" s="16" t="s">
        <v>27</v>
      </c>
      <c r="C31" s="17" t="s">
        <v>15</v>
      </c>
      <c r="D31" s="15">
        <v>0.26397613065326631</v>
      </c>
      <c r="E31" s="15">
        <v>0.38506278916060804</v>
      </c>
      <c r="F31">
        <f>LN(D31/(D32+D33+D34))</f>
        <v>-1.0254038645140906</v>
      </c>
      <c r="G31">
        <f>LN(E31/(E32+E33+E34))</f>
        <v>-0.46811375667912053</v>
      </c>
      <c r="H31">
        <f t="shared" si="0"/>
        <v>0.55729010783497013</v>
      </c>
      <c r="K31">
        <f>LN(J13/I13)/LN(2)</f>
        <v>16.215246279547792</v>
      </c>
      <c r="L31">
        <f t="shared" si="1"/>
        <v>3.4368278978153873E-2</v>
      </c>
    </row>
    <row r="32" spans="1:12" x14ac:dyDescent="0.2">
      <c r="A32" s="15">
        <v>7</v>
      </c>
      <c r="B32" s="16" t="s">
        <v>27</v>
      </c>
      <c r="C32" s="17" t="s">
        <v>13</v>
      </c>
      <c r="D32" s="15">
        <v>0.25094221105527637</v>
      </c>
      <c r="E32" s="15">
        <v>0.18532716457369464</v>
      </c>
      <c r="F32">
        <f>LN(D32/(D31+D33+D34))</f>
        <v>-1.093593457556167</v>
      </c>
      <c r="G32">
        <f>LN(E32/(E31+E33+E34))</f>
        <v>-1.4806638833677077</v>
      </c>
      <c r="H32">
        <f t="shared" si="0"/>
        <v>-0.38707042581154072</v>
      </c>
      <c r="K32">
        <f>LN(J13/I13)/LN(2)</f>
        <v>16.215246279547792</v>
      </c>
      <c r="L32">
        <f t="shared" si="1"/>
        <v>-2.387077070175312E-2</v>
      </c>
    </row>
    <row r="33" spans="1:12" x14ac:dyDescent="0.2">
      <c r="A33" s="12">
        <v>7</v>
      </c>
      <c r="B33" s="13" t="s">
        <v>27</v>
      </c>
      <c r="C33" s="14" t="s">
        <v>19</v>
      </c>
      <c r="D33" s="12">
        <v>0.22974246231155782</v>
      </c>
      <c r="E33" s="12">
        <v>0.23965631196298753</v>
      </c>
      <c r="F33">
        <f>LN(D33/(D31+D32+D34))</f>
        <v>-1.2097659709793389</v>
      </c>
      <c r="G33">
        <f>LN(E33/(E31+E32+E34))</f>
        <v>-1.154564688646031</v>
      </c>
      <c r="H33">
        <f t="shared" si="0"/>
        <v>5.5201282333307899E-2</v>
      </c>
      <c r="K33">
        <f>LN(J13/I13)/LN(2)</f>
        <v>16.215246279547792</v>
      </c>
      <c r="L33">
        <f t="shared" si="1"/>
        <v>3.4042826967687193E-3</v>
      </c>
    </row>
    <row r="34" spans="1:12" x14ac:dyDescent="0.2">
      <c r="A34" s="36">
        <v>7</v>
      </c>
      <c r="B34" s="37" t="s">
        <v>27</v>
      </c>
      <c r="C34" s="38" t="s">
        <v>21</v>
      </c>
      <c r="D34" s="36">
        <v>0.25533919597989951</v>
      </c>
      <c r="E34" s="36">
        <v>0.18995373430270984</v>
      </c>
      <c r="F34">
        <f>LN(D34/(D31+D32+D33))</f>
        <v>-1.0703359765175948</v>
      </c>
      <c r="G34">
        <f>LN(E34/(E31+E32+E33))</f>
        <v>-1.4503108253414023</v>
      </c>
      <c r="H34">
        <f t="shared" si="0"/>
        <v>-0.3799748488238075</v>
      </c>
      <c r="K34">
        <f>LN(J13/I13)/LN(2)</f>
        <v>16.215246279547792</v>
      </c>
      <c r="L34">
        <f t="shared" si="1"/>
        <v>-2.3433183947570865E-2</v>
      </c>
    </row>
    <row r="35" spans="1:12" x14ac:dyDescent="0.2">
      <c r="A35" s="15">
        <v>8</v>
      </c>
      <c r="B35" s="16" t="s">
        <v>28</v>
      </c>
      <c r="C35" s="17" t="s">
        <v>18</v>
      </c>
      <c r="D35" s="15">
        <v>0.27719940510239105</v>
      </c>
      <c r="E35" s="15">
        <v>0.20421900354588618</v>
      </c>
      <c r="F35">
        <f>LN(D35/(D36+D37+D38))</f>
        <v>-0.95839626054550464</v>
      </c>
      <c r="G35">
        <f>LN(E35/(E36+E37+E38))</f>
        <v>-1.3601310531078794</v>
      </c>
      <c r="H35">
        <f t="shared" si="0"/>
        <v>-0.40173479256237477</v>
      </c>
      <c r="K35">
        <f>LN(J14/I14)/LN(2)</f>
        <v>15.783349156632083</v>
      </c>
      <c r="L35">
        <f t="shared" si="1"/>
        <v>-2.5453076439962544E-2</v>
      </c>
    </row>
    <row r="36" spans="1:12" x14ac:dyDescent="0.2">
      <c r="A36" s="15">
        <v>8</v>
      </c>
      <c r="B36" s="16" t="s">
        <v>28</v>
      </c>
      <c r="C36" s="17" t="s">
        <v>19</v>
      </c>
      <c r="D36" s="15">
        <v>0.26072531746939709</v>
      </c>
      <c r="E36" s="15">
        <v>0.22952100486808102</v>
      </c>
      <c r="F36">
        <f>LN(D36/(D35+D37+D38))</f>
        <v>-1.0422021171387592</v>
      </c>
      <c r="G36">
        <f>LN(E36/(E35+E37+E38))</f>
        <v>-1.2110178432491445</v>
      </c>
      <c r="H36">
        <f t="shared" si="0"/>
        <v>-0.16881572611038531</v>
      </c>
      <c r="K36">
        <f>LN(J14/I14)/LN(2)</f>
        <v>15.783349156632083</v>
      </c>
      <c r="L36">
        <f t="shared" si="1"/>
        <v>-1.0695811417150954E-2</v>
      </c>
    </row>
    <row r="37" spans="1:12" x14ac:dyDescent="0.2">
      <c r="A37" s="15">
        <v>8</v>
      </c>
      <c r="B37" s="16" t="s">
        <v>28</v>
      </c>
      <c r="C37" s="17" t="s">
        <v>20</v>
      </c>
      <c r="D37" s="15">
        <v>0.24081912824619608</v>
      </c>
      <c r="E37" s="15">
        <v>0.28451229040206744</v>
      </c>
      <c r="F37">
        <f>LN(D37/(D35+D36+D38))</f>
        <v>-1.1481939051938532</v>
      </c>
      <c r="G37">
        <f>LN(E37/(E35+E36+E38))</f>
        <v>-0.9221879688470338</v>
      </c>
      <c r="H37">
        <f t="shared" si="0"/>
        <v>0.22600593634681942</v>
      </c>
      <c r="K37">
        <f>LN(J14/I14)/LN(2)</f>
        <v>15.783349156632083</v>
      </c>
      <c r="L37">
        <f t="shared" si="1"/>
        <v>1.4319263554519599E-2</v>
      </c>
    </row>
    <row r="38" spans="1:12" x14ac:dyDescent="0.2">
      <c r="A38" s="42">
        <v>8</v>
      </c>
      <c r="B38" s="43" t="s">
        <v>28</v>
      </c>
      <c r="C38" s="44" t="s">
        <v>21</v>
      </c>
      <c r="D38" s="42">
        <v>0.22125614918201575</v>
      </c>
      <c r="E38" s="42">
        <v>0.2817477011839653</v>
      </c>
      <c r="F38">
        <f>LN(D38/(D35+D36+D37))</f>
        <v>-1.2583610974347121</v>
      </c>
      <c r="G38">
        <f>LN(E38/(E35+E36+E37))</f>
        <v>-0.93580890461003274</v>
      </c>
      <c r="H38">
        <f t="shared" si="0"/>
        <v>0.3225521928246794</v>
      </c>
      <c r="K38">
        <f>LN(J14/I14)/LN(2)</f>
        <v>15.783349156632083</v>
      </c>
      <c r="L38">
        <f t="shared" si="1"/>
        <v>2.0436232489296772E-2</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6</v>
      </c>
    </row>
    <row r="42" spans="1:12" ht="17" thickBot="1" x14ac:dyDescent="0.25">
      <c r="A42" s="3" t="s">
        <v>7</v>
      </c>
      <c r="D42" s="7">
        <v>0</v>
      </c>
      <c r="E42" s="3">
        <v>48</v>
      </c>
    </row>
    <row r="43" spans="1:12" ht="18" thickBot="1" x14ac:dyDescent="0.25">
      <c r="A43" s="3" t="s">
        <v>8</v>
      </c>
      <c r="B43" s="8"/>
      <c r="C43" s="9" t="s">
        <v>9</v>
      </c>
      <c r="D43" s="7" t="s">
        <v>4</v>
      </c>
      <c r="E43" s="3">
        <v>0</v>
      </c>
    </row>
    <row r="44" spans="1:12" ht="17" thickBot="1" x14ac:dyDescent="0.25">
      <c r="A44" s="7" t="s">
        <v>10</v>
      </c>
      <c r="B44" s="10" t="s">
        <v>11</v>
      </c>
      <c r="C44" s="11" t="s">
        <v>12</v>
      </c>
      <c r="D44" s="3">
        <v>14</v>
      </c>
      <c r="E44" s="3">
        <v>24</v>
      </c>
      <c r="F44" s="63" t="s">
        <v>31</v>
      </c>
      <c r="G44" s="63" t="s">
        <v>32</v>
      </c>
      <c r="H44" s="63" t="s">
        <v>33</v>
      </c>
      <c r="I44" t="s">
        <v>34</v>
      </c>
      <c r="J44" t="s">
        <v>35</v>
      </c>
      <c r="K44" t="s">
        <v>36</v>
      </c>
      <c r="L44" t="s">
        <v>37</v>
      </c>
    </row>
    <row r="45" spans="1:12" x14ac:dyDescent="0.2">
      <c r="A45" s="12">
        <v>1</v>
      </c>
      <c r="B45" s="13" t="s">
        <v>16</v>
      </c>
      <c r="C45" s="14" t="s">
        <v>17</v>
      </c>
      <c r="D45" s="12">
        <v>0.24918032786885247</v>
      </c>
      <c r="E45" s="12">
        <v>0.30078606658446372</v>
      </c>
      <c r="F45">
        <f>LN(D45/(D46+D47+D48))</f>
        <v>-1.1029886632679087</v>
      </c>
      <c r="G45">
        <f>LN(E45/(E46+E47+E48))</f>
        <v>-0.84355748198901359</v>
      </c>
      <c r="H45">
        <f>G45-F45</f>
        <v>0.25943118127889508</v>
      </c>
      <c r="I45" s="64">
        <v>36064.1</v>
      </c>
      <c r="J45">
        <v>2022090236</v>
      </c>
      <c r="K45">
        <f>LN(J45/I45)/LN(2)</f>
        <v>15.774924432548058</v>
      </c>
      <c r="L45">
        <f>H45/K45</f>
        <v>1.6445795502108167E-2</v>
      </c>
    </row>
    <row r="46" spans="1:12" x14ac:dyDescent="0.2">
      <c r="A46" s="15">
        <v>1</v>
      </c>
      <c r="B46" s="16" t="s">
        <v>16</v>
      </c>
      <c r="C46" s="17" t="s">
        <v>15</v>
      </c>
      <c r="D46" s="15">
        <v>0.27922226458253907</v>
      </c>
      <c r="E46" s="15">
        <v>0.15582614056720098</v>
      </c>
      <c r="F46">
        <f>LN(D46/(D45+D47+D48))</f>
        <v>-0.94832270519092832</v>
      </c>
      <c r="G46">
        <f>LN(E46/(E45+E47+E48))</f>
        <v>-1.6896175657632502</v>
      </c>
      <c r="H46">
        <f t="shared" ref="H46:H76" si="2">G46-F46</f>
        <v>-0.74129486057232186</v>
      </c>
      <c r="I46" s="64">
        <v>34945.949999999997</v>
      </c>
      <c r="J46">
        <v>1803500976.0000002</v>
      </c>
      <c r="K46">
        <f>LN(J45/I45)/LN(2)</f>
        <v>15.774924432548058</v>
      </c>
      <c r="L46">
        <f t="shared" ref="L46:L76" si="3">H46/K46</f>
        <v>-4.6991975381056296E-2</v>
      </c>
    </row>
    <row r="47" spans="1:12" x14ac:dyDescent="0.2">
      <c r="A47" s="15">
        <v>1</v>
      </c>
      <c r="B47" s="16" t="s">
        <v>16</v>
      </c>
      <c r="C47" s="17" t="s">
        <v>14</v>
      </c>
      <c r="D47" s="15">
        <v>0.21570720548989705</v>
      </c>
      <c r="E47" s="15">
        <v>0.32113131935881628</v>
      </c>
      <c r="F47">
        <f>LN(D47/(D45+D46+D48))</f>
        <v>-1.2908604550332943</v>
      </c>
      <c r="G47">
        <f>LN(E47/(E45+E46+E48))</f>
        <v>-0.74857757368734246</v>
      </c>
      <c r="H47">
        <f t="shared" si="2"/>
        <v>0.54228288134595182</v>
      </c>
      <c r="I47" s="64">
        <v>35827.4</v>
      </c>
      <c r="J47">
        <v>1938222655.9999998</v>
      </c>
      <c r="K47">
        <f>LN(J45/I45)/LN(2)</f>
        <v>15.774924432548058</v>
      </c>
      <c r="L47">
        <f t="shared" si="3"/>
        <v>3.4376258578270674E-2</v>
      </c>
    </row>
    <row r="48" spans="1:12" x14ac:dyDescent="0.2">
      <c r="A48" s="15">
        <v>1</v>
      </c>
      <c r="B48" s="16" t="s">
        <v>16</v>
      </c>
      <c r="C48" s="17" t="s">
        <v>13</v>
      </c>
      <c r="D48" s="15">
        <v>0.25589020205871138</v>
      </c>
      <c r="E48" s="15">
        <v>0.2222564734895191</v>
      </c>
      <c r="F48">
        <f>LN(D48/(D45+D46+D47))</f>
        <v>-1.0674401475543644</v>
      </c>
      <c r="G48">
        <f>LN(E48/(E45+E46+E47))</f>
        <v>-1.252564811356109</v>
      </c>
      <c r="H48">
        <f t="shared" si="2"/>
        <v>-0.18512466380174453</v>
      </c>
      <c r="I48" s="64">
        <v>36074.35</v>
      </c>
      <c r="J48">
        <v>1970916600</v>
      </c>
      <c r="K48">
        <f>LN(J45/I45)/LN(2)</f>
        <v>15.774924432548058</v>
      </c>
      <c r="L48">
        <f t="shared" si="3"/>
        <v>-1.1735375633228445E-2</v>
      </c>
    </row>
    <row r="49" spans="1:12" x14ac:dyDescent="0.2">
      <c r="A49" s="24">
        <v>2</v>
      </c>
      <c r="B49" s="25" t="s">
        <v>22</v>
      </c>
      <c r="C49" s="26" t="s">
        <v>17</v>
      </c>
      <c r="D49" s="24">
        <v>0.26222137185496985</v>
      </c>
      <c r="E49" s="24">
        <v>0.21458527493010252</v>
      </c>
      <c r="F49">
        <f>LN(D49/(D50+D51+D52))</f>
        <v>-1.0344547399875956</v>
      </c>
      <c r="G49">
        <f>LN(E49/(E50+E51+E52))</f>
        <v>-1.2975046789787539</v>
      </c>
      <c r="H49">
        <f t="shared" si="2"/>
        <v>-0.26304993899115825</v>
      </c>
      <c r="I49" s="64">
        <v>37388.400000000001</v>
      </c>
      <c r="J49">
        <v>1818209572</v>
      </c>
      <c r="K49">
        <f>LN(J46/I46)/LN(2)</f>
        <v>15.655315411645336</v>
      </c>
      <c r="L49">
        <f t="shared" si="3"/>
        <v>-1.680259592824852E-2</v>
      </c>
    </row>
    <row r="50" spans="1:12" x14ac:dyDescent="0.2">
      <c r="A50" s="12">
        <v>2</v>
      </c>
      <c r="B50" s="13" t="s">
        <v>22</v>
      </c>
      <c r="C50" s="14" t="s">
        <v>14</v>
      </c>
      <c r="D50" s="12">
        <v>0.21228355496029838</v>
      </c>
      <c r="E50" s="12">
        <v>0.18033550792171482</v>
      </c>
      <c r="F50">
        <f>LN(D50/(D49+D51+D52))</f>
        <v>-1.3112152793972567</v>
      </c>
      <c r="G50">
        <f>LN(E50/(E49+E51+E52))</f>
        <v>-1.5140760517077765</v>
      </c>
      <c r="H50">
        <f t="shared" si="2"/>
        <v>-0.2028607723105198</v>
      </c>
      <c r="I50" s="64">
        <v>35229.599999999999</v>
      </c>
      <c r="J50">
        <v>1687341796</v>
      </c>
      <c r="K50">
        <f>LN(J46/I46)/LN(2)</f>
        <v>15.655315411645336</v>
      </c>
      <c r="L50">
        <f t="shared" si="3"/>
        <v>-1.2957948592950106E-2</v>
      </c>
    </row>
    <row r="51" spans="1:12" x14ac:dyDescent="0.2">
      <c r="A51" s="15">
        <v>2</v>
      </c>
      <c r="B51" s="16" t="s">
        <v>22</v>
      </c>
      <c r="C51" s="17" t="s">
        <v>18</v>
      </c>
      <c r="D51" s="15">
        <v>0.27800631397684877</v>
      </c>
      <c r="E51" s="15">
        <v>0.35298229263746506</v>
      </c>
      <c r="F51">
        <f>LN(D51/(D49+D50+D52))</f>
        <v>-0.95437256815464</v>
      </c>
      <c r="G51">
        <f>LN(E51/(E49+E50+E52))</f>
        <v>-0.60595576936332995</v>
      </c>
      <c r="H51">
        <f t="shared" si="2"/>
        <v>0.34841679879131005</v>
      </c>
      <c r="I51" s="64">
        <v>34221.399999999994</v>
      </c>
      <c r="J51">
        <v>1597247460</v>
      </c>
      <c r="K51">
        <f>LN(J46/I46)/LN(2)</f>
        <v>15.655315411645336</v>
      </c>
      <c r="L51">
        <f t="shared" si="3"/>
        <v>2.2255495314526676E-2</v>
      </c>
    </row>
    <row r="52" spans="1:12" x14ac:dyDescent="0.2">
      <c r="A52" s="15">
        <v>2</v>
      </c>
      <c r="B52" s="16" t="s">
        <v>22</v>
      </c>
      <c r="C52" s="17" t="s">
        <v>20</v>
      </c>
      <c r="D52" s="15">
        <v>0.24748875920788291</v>
      </c>
      <c r="E52" s="15">
        <v>0.25209692451071763</v>
      </c>
      <c r="F52">
        <f>LN(D52/(D49+D50+D51))</f>
        <v>-1.1120507708057257</v>
      </c>
      <c r="G52">
        <f>LN(E52/(E49+E50+E51))</f>
        <v>-1.0874597567176347</v>
      </c>
      <c r="H52">
        <f t="shared" si="2"/>
        <v>2.4591014088090946E-2</v>
      </c>
      <c r="I52" s="64">
        <v>34499.199999999997</v>
      </c>
      <c r="J52">
        <v>1747600000</v>
      </c>
      <c r="K52">
        <f>LN(J46/I46)/LN(2)</f>
        <v>15.655315411645336</v>
      </c>
      <c r="L52">
        <f t="shared" si="3"/>
        <v>1.5707773009669748E-3</v>
      </c>
    </row>
    <row r="53" spans="1:12" x14ac:dyDescent="0.2">
      <c r="A53" s="24">
        <v>3</v>
      </c>
      <c r="B53" s="25" t="s">
        <v>23</v>
      </c>
      <c r="C53" s="26" t="s">
        <v>17</v>
      </c>
      <c r="D53" s="24">
        <v>0.25523325358851673</v>
      </c>
      <c r="E53" s="24">
        <v>0.22617471872931832</v>
      </c>
      <c r="F53">
        <f>LN(D53/(D54+D55+D56))</f>
        <v>-1.070893230278843</v>
      </c>
      <c r="G53">
        <f>LN(E53/(E54+E55+E56))</f>
        <v>-1.2300383210019366</v>
      </c>
      <c r="H53">
        <f t="shared" si="2"/>
        <v>-0.15914509072309357</v>
      </c>
      <c r="I53" s="64"/>
      <c r="K53">
        <f>LN(J47/I47)/LN(2)</f>
        <v>15.723311435548348</v>
      </c>
      <c r="L53">
        <f t="shared" si="3"/>
        <v>-1.0121601379928617E-2</v>
      </c>
    </row>
    <row r="54" spans="1:12" x14ac:dyDescent="0.2">
      <c r="A54" s="12">
        <v>3</v>
      </c>
      <c r="B54" s="13" t="s">
        <v>23</v>
      </c>
      <c r="C54" s="14" t="s">
        <v>13</v>
      </c>
      <c r="D54" s="12">
        <v>0.24446770334928236</v>
      </c>
      <c r="E54" s="12">
        <v>0.22104566512243551</v>
      </c>
      <c r="F54">
        <f>LN(D54/(D53+D55+D56))</f>
        <v>-1.1283393219605544</v>
      </c>
      <c r="G54">
        <f>LN(E54/(E53+E55+E56))</f>
        <v>-1.2595831142835761</v>
      </c>
      <c r="H54">
        <f t="shared" si="2"/>
        <v>-0.13124379232302164</v>
      </c>
      <c r="K54">
        <f>LN(J47/I47)/LN(2)</f>
        <v>15.723311435548348</v>
      </c>
      <c r="L54">
        <f t="shared" si="3"/>
        <v>-8.34708342838625E-3</v>
      </c>
    </row>
    <row r="55" spans="1:12" x14ac:dyDescent="0.2">
      <c r="A55" s="15">
        <v>3</v>
      </c>
      <c r="B55" s="16" t="s">
        <v>23</v>
      </c>
      <c r="C55" s="17" t="s">
        <v>19</v>
      </c>
      <c r="D55" s="15">
        <v>0.27422248803827753</v>
      </c>
      <c r="E55" s="15">
        <v>0.17686962276637988</v>
      </c>
      <c r="F55">
        <f>LN(D55/(D53+D54+D56))</f>
        <v>-0.97330373347013643</v>
      </c>
      <c r="G55">
        <f>LN(E55/(E53+E54+E56))</f>
        <v>-1.5377017385676479</v>
      </c>
      <c r="H55">
        <f t="shared" si="2"/>
        <v>-0.56439800509751148</v>
      </c>
      <c r="K55">
        <f>LN(J47/I47)/LN(2)</f>
        <v>15.723311435548348</v>
      </c>
      <c r="L55">
        <f t="shared" si="3"/>
        <v>-3.5895619533521515E-2</v>
      </c>
    </row>
    <row r="56" spans="1:12" x14ac:dyDescent="0.2">
      <c r="A56" s="15">
        <v>3</v>
      </c>
      <c r="B56" s="16" t="s">
        <v>23</v>
      </c>
      <c r="C56" s="17" t="s">
        <v>20</v>
      </c>
      <c r="D56" s="15">
        <v>0.22607655502392343</v>
      </c>
      <c r="E56" s="15">
        <v>0.37590999338186631</v>
      </c>
      <c r="F56">
        <f>LN(D56/(D53+D54+D55))</f>
        <v>-1.2305992794412584</v>
      </c>
      <c r="G56">
        <f>LN(E56/(E53+E54+E55))</f>
        <v>-0.50694486391230631</v>
      </c>
      <c r="H56">
        <f t="shared" si="2"/>
        <v>0.72365441552895204</v>
      </c>
      <c r="K56">
        <f>LN(J47/I47)/LN(2)</f>
        <v>15.723311435548348</v>
      </c>
      <c r="L56">
        <f t="shared" si="3"/>
        <v>4.6024300828441528E-2</v>
      </c>
    </row>
    <row r="57" spans="1:12" x14ac:dyDescent="0.2">
      <c r="A57" s="24">
        <v>4</v>
      </c>
      <c r="B57" s="25" t="s">
        <v>24</v>
      </c>
      <c r="C57" s="26" t="s">
        <v>17</v>
      </c>
      <c r="D57" s="24">
        <v>0.24199380165289255</v>
      </c>
      <c r="E57" s="24">
        <v>0.23563528459670893</v>
      </c>
      <c r="F57">
        <f>LN(D57/(D58+D59+D60))</f>
        <v>-1.1417794500237746</v>
      </c>
      <c r="G57">
        <f>LN(E57/(E58+E59+E60))</f>
        <v>-1.1767598460355626</v>
      </c>
      <c r="H57">
        <f t="shared" si="2"/>
        <v>-3.498039601178804E-2</v>
      </c>
      <c r="K57">
        <f>LN(J48/I48)/LN(2)</f>
        <v>15.737533804006016</v>
      </c>
      <c r="L57">
        <f t="shared" si="3"/>
        <v>-2.2227368307786394E-3</v>
      </c>
    </row>
    <row r="58" spans="1:12" x14ac:dyDescent="0.2">
      <c r="A58" s="12">
        <v>4</v>
      </c>
      <c r="B58" s="13" t="s">
        <v>24</v>
      </c>
      <c r="C58" s="14" t="s">
        <v>15</v>
      </c>
      <c r="D58" s="12">
        <v>0.26665805785123964</v>
      </c>
      <c r="E58" s="12">
        <v>0.32492581602373893</v>
      </c>
      <c r="F58">
        <f>LN(D58/(D57+D59+D60))</f>
        <v>-1.0116449344822995</v>
      </c>
      <c r="G58">
        <f>LN(E58/(E57+E59+E60))</f>
        <v>-0.7312256891344493</v>
      </c>
      <c r="H58">
        <f t="shared" si="2"/>
        <v>0.28041924534785023</v>
      </c>
      <c r="K58">
        <f>LN(J48/I48)/LN(2)</f>
        <v>15.737533804006016</v>
      </c>
      <c r="L58">
        <f t="shared" si="3"/>
        <v>1.7818499953052937E-2</v>
      </c>
    </row>
    <row r="59" spans="1:12" x14ac:dyDescent="0.2">
      <c r="A59" s="15">
        <v>4</v>
      </c>
      <c r="B59" s="16" t="s">
        <v>24</v>
      </c>
      <c r="C59" s="17" t="s">
        <v>18</v>
      </c>
      <c r="D59" s="15">
        <v>0.2456095041322314</v>
      </c>
      <c r="E59" s="15">
        <v>0.20879417318586457</v>
      </c>
      <c r="F59">
        <f>LN(D59/(D57+D58+D60))</f>
        <v>-1.1221672398423506</v>
      </c>
      <c r="G59">
        <f>LN(E59/(E57+E58+E60))</f>
        <v>-1.332209195387724</v>
      </c>
      <c r="H59">
        <f t="shared" si="2"/>
        <v>-0.21004195554537342</v>
      </c>
      <c r="K59">
        <f>LN(J48/I48)/LN(2)</f>
        <v>15.737533804006016</v>
      </c>
      <c r="L59">
        <f t="shared" si="3"/>
        <v>-1.3346561040708098E-2</v>
      </c>
    </row>
    <row r="60" spans="1:12" x14ac:dyDescent="0.2">
      <c r="A60" s="15">
        <v>4</v>
      </c>
      <c r="B60" s="16" t="s">
        <v>24</v>
      </c>
      <c r="C60" s="17" t="s">
        <v>19</v>
      </c>
      <c r="D60" s="15">
        <v>0.24573863636363635</v>
      </c>
      <c r="E60" s="15">
        <v>0.23064472619368762</v>
      </c>
      <c r="F60">
        <f>LN(D60/(D57+D58+D59))</f>
        <v>-1.1214704267441598</v>
      </c>
      <c r="G60">
        <f>LN(E60/(E57+E58+E59))</f>
        <v>-1.2046743125974264</v>
      </c>
      <c r="H60">
        <f t="shared" si="2"/>
        <v>-8.3203885853266657E-2</v>
      </c>
      <c r="K60">
        <f>LN(J48/I48)/LN(2)</f>
        <v>15.737533804006016</v>
      </c>
      <c r="L60">
        <f t="shared" si="3"/>
        <v>-5.286971064811118E-3</v>
      </c>
    </row>
    <row r="61" spans="1:12" x14ac:dyDescent="0.2">
      <c r="A61" s="15">
        <v>5</v>
      </c>
      <c r="B61" s="16" t="s">
        <v>25</v>
      </c>
      <c r="C61" s="17" t="s">
        <v>14</v>
      </c>
      <c r="D61" s="15">
        <v>0.24051928119204452</v>
      </c>
      <c r="E61" s="15">
        <v>0.31302508310667876</v>
      </c>
      <c r="F61">
        <f>LN(D61/(D62+D63+D64))</f>
        <v>-1.1498346774133139</v>
      </c>
      <c r="G61">
        <f>LN(E61/(E62+E63+E64))</f>
        <v>-0.78601445543317539</v>
      </c>
      <c r="H61">
        <f t="shared" si="2"/>
        <v>0.36382022198013853</v>
      </c>
      <c r="K61">
        <f>LN(J49/I49)/LN(2)</f>
        <v>15.569568238887303</v>
      </c>
      <c r="L61">
        <f t="shared" si="3"/>
        <v>2.3367393134990321E-2</v>
      </c>
    </row>
    <row r="62" spans="1:12" x14ac:dyDescent="0.2">
      <c r="A62" s="15">
        <v>5</v>
      </c>
      <c r="B62" s="16" t="s">
        <v>25</v>
      </c>
      <c r="C62" s="17" t="s">
        <v>13</v>
      </c>
      <c r="D62" s="15">
        <v>0.26533222485131419</v>
      </c>
      <c r="E62" s="15">
        <v>0.24563312178906013</v>
      </c>
      <c r="F62">
        <f>LN(D62/(D61+D63+D64))</f>
        <v>-1.0184356709551377</v>
      </c>
      <c r="G62">
        <f>LN(E62/(E61+E63+E64))</f>
        <v>-1.1220397776601359</v>
      </c>
      <c r="H62">
        <f t="shared" si="2"/>
        <v>-0.1036041067049982</v>
      </c>
      <c r="K62">
        <f>LN(J49/I49)/LN(2)</f>
        <v>15.569568238887303</v>
      </c>
      <c r="L62">
        <f t="shared" si="3"/>
        <v>-6.6542697340978025E-3</v>
      </c>
    </row>
    <row r="63" spans="1:12" x14ac:dyDescent="0.2">
      <c r="A63" s="12">
        <v>5</v>
      </c>
      <c r="B63" s="13" t="s">
        <v>25</v>
      </c>
      <c r="C63" s="14" t="s">
        <v>20</v>
      </c>
      <c r="D63" s="12">
        <v>0.23469975059154569</v>
      </c>
      <c r="E63" s="12">
        <v>0.24085826533695975</v>
      </c>
      <c r="F63">
        <f>LN(D63/(D61+D62+D64))</f>
        <v>-1.1819611995249004</v>
      </c>
      <c r="G63">
        <f>LN(E63/(E61+E62+E64))</f>
        <v>-1.1479798487978745</v>
      </c>
      <c r="H63">
        <f t="shared" si="2"/>
        <v>3.3981350727025905E-2</v>
      </c>
      <c r="K63">
        <f>LN(J49/I49)/LN(2)</f>
        <v>15.569568238887303</v>
      </c>
      <c r="L63">
        <f t="shared" si="3"/>
        <v>2.1825493299263399E-3</v>
      </c>
    </row>
    <row r="64" spans="1:12" x14ac:dyDescent="0.2">
      <c r="A64" s="36">
        <v>5</v>
      </c>
      <c r="B64" s="37" t="s">
        <v>25</v>
      </c>
      <c r="C64" s="38" t="s">
        <v>21</v>
      </c>
      <c r="D64" s="36">
        <v>0.2594487433650956</v>
      </c>
      <c r="E64" s="36">
        <v>0.2004835297673013</v>
      </c>
      <c r="F64">
        <f>LN(D64/(D61+D62+D63))</f>
        <v>-1.0488356879205389</v>
      </c>
      <c r="G64">
        <f>LN(E64/(E61+E62+E63))</f>
        <v>-1.383275035154631</v>
      </c>
      <c r="H64">
        <f t="shared" si="2"/>
        <v>-0.33443934723409208</v>
      </c>
      <c r="K64">
        <f>LN(J49/I49)/LN(2)</f>
        <v>15.569568238887303</v>
      </c>
      <c r="L64">
        <f t="shared" si="3"/>
        <v>-2.1480322517793412E-2</v>
      </c>
    </row>
    <row r="65" spans="1:12" x14ac:dyDescent="0.2">
      <c r="A65" s="15">
        <v>6</v>
      </c>
      <c r="B65" s="16" t="s">
        <v>26</v>
      </c>
      <c r="C65" s="17" t="s">
        <v>15</v>
      </c>
      <c r="D65" s="15">
        <v>0.26170996113724687</v>
      </c>
      <c r="E65" s="15">
        <v>0.18375600303311146</v>
      </c>
      <c r="F65">
        <f>LN(D65/(D66+D67+D68))</f>
        <v>-1.0370998819793722</v>
      </c>
      <c r="G65">
        <f>LN(E65/(E66+E67+E68))</f>
        <v>-1.491104519031299</v>
      </c>
      <c r="H65">
        <f t="shared" si="2"/>
        <v>-0.45400463705192684</v>
      </c>
      <c r="K65">
        <f>LN(J50/I50)/LN(2)</f>
        <v>15.547604622413157</v>
      </c>
      <c r="L65">
        <f t="shared" si="3"/>
        <v>-2.9200937898654925E-2</v>
      </c>
    </row>
    <row r="66" spans="1:12" x14ac:dyDescent="0.2">
      <c r="A66" s="15">
        <v>6</v>
      </c>
      <c r="B66" s="16" t="s">
        <v>26</v>
      </c>
      <c r="C66" s="17" t="s">
        <v>14</v>
      </c>
      <c r="D66" s="15">
        <v>0.24473307424831253</v>
      </c>
      <c r="E66" s="15">
        <v>0.24593478810346281</v>
      </c>
      <c r="F66">
        <f>LN(D66/(D65+D67+D68))</f>
        <v>-1.1269031070571069</v>
      </c>
      <c r="G66">
        <f>LN(E66/(E65+E67+E68))</f>
        <v>-1.1204124404147862</v>
      </c>
      <c r="H66">
        <f t="shared" si="2"/>
        <v>6.4906666423207859E-3</v>
      </c>
      <c r="K66">
        <f>LN(J50/I50)/LN(2)</f>
        <v>15.547604622413157</v>
      </c>
      <c r="L66">
        <f t="shared" si="3"/>
        <v>4.174705235920364E-4</v>
      </c>
    </row>
    <row r="67" spans="1:12" x14ac:dyDescent="0.2">
      <c r="A67" s="12">
        <v>6</v>
      </c>
      <c r="B67" s="13" t="s">
        <v>26</v>
      </c>
      <c r="C67" s="14" t="s">
        <v>18</v>
      </c>
      <c r="D67" s="12">
        <v>0.25178973205154431</v>
      </c>
      <c r="E67" s="12">
        <v>0.30154183166231352</v>
      </c>
      <c r="F67">
        <f>LN(D67/(D65+D66+D68))</f>
        <v>-1.0890897027663573</v>
      </c>
      <c r="G67">
        <f>LN(E67/(E65+E66+E68))</f>
        <v>-0.83996653736331517</v>
      </c>
      <c r="H67">
        <f t="shared" si="2"/>
        <v>0.24912316540304213</v>
      </c>
      <c r="K67">
        <f>LN(J50/I50)/LN(2)</f>
        <v>15.547604622413157</v>
      </c>
      <c r="L67">
        <f t="shared" si="3"/>
        <v>1.6023250619835706E-2</v>
      </c>
    </row>
    <row r="68" spans="1:12" x14ac:dyDescent="0.2">
      <c r="A68" s="36">
        <v>6</v>
      </c>
      <c r="B68" s="37" t="s">
        <v>26</v>
      </c>
      <c r="C68" s="38" t="s">
        <v>21</v>
      </c>
      <c r="D68" s="36">
        <v>0.24176723256289631</v>
      </c>
      <c r="E68" s="36">
        <v>0.26876737720111216</v>
      </c>
      <c r="F68">
        <f>LN(D68/(D65+D66+D67))</f>
        <v>-1.1430150051846888</v>
      </c>
      <c r="G68">
        <f>LN(E68/(E65+E66+E67))</f>
        <v>-1.0008853978653545</v>
      </c>
      <c r="H68">
        <f t="shared" si="2"/>
        <v>0.14212960731933433</v>
      </c>
      <c r="K68">
        <f>LN(J50/I50)/LN(2)</f>
        <v>15.547604622413157</v>
      </c>
      <c r="L68">
        <f t="shared" si="3"/>
        <v>9.141575874295307E-3</v>
      </c>
    </row>
    <row r="69" spans="1:12" x14ac:dyDescent="0.2">
      <c r="A69" s="15">
        <v>7</v>
      </c>
      <c r="B69" s="16" t="s">
        <v>27</v>
      </c>
      <c r="C69" s="17" t="s">
        <v>15</v>
      </c>
      <c r="D69" s="15">
        <v>0.26235592889236181</v>
      </c>
      <c r="E69" s="15">
        <v>0.31748395967002752</v>
      </c>
      <c r="F69">
        <f>LN(D69/(D70+D71+D72))</f>
        <v>-1.0337593307421535</v>
      </c>
      <c r="G69">
        <f>LN(E69/(E70+E71+E72))</f>
        <v>-0.76535873276570909</v>
      </c>
      <c r="H69">
        <f t="shared" si="2"/>
        <v>0.26840059797644444</v>
      </c>
      <c r="K69">
        <f>LN(J51/I51)/LN(2)</f>
        <v>15.510329538050598</v>
      </c>
      <c r="L69">
        <f t="shared" si="3"/>
        <v>1.7304635424927158E-2</v>
      </c>
    </row>
    <row r="70" spans="1:12" x14ac:dyDescent="0.2">
      <c r="A70" s="15">
        <v>7</v>
      </c>
      <c r="B70" s="16" t="s">
        <v>27</v>
      </c>
      <c r="C70" s="17" t="s">
        <v>13</v>
      </c>
      <c r="D70" s="15">
        <v>0.24975581168196914</v>
      </c>
      <c r="E70" s="15">
        <v>0.19615032080659944</v>
      </c>
      <c r="F70">
        <f>LN(D70/(D69+D71+D72))</f>
        <v>-1.0999150507074953</v>
      </c>
      <c r="G70">
        <f>LN(E70/(E69+E71+E72))</f>
        <v>-1.4105309773503316</v>
      </c>
      <c r="H70">
        <f t="shared" si="2"/>
        <v>-0.31061592664283633</v>
      </c>
      <c r="K70">
        <f>LN(J51/I51)/LN(2)</f>
        <v>15.510329538050598</v>
      </c>
      <c r="L70">
        <f t="shared" si="3"/>
        <v>-2.0026391178912101E-2</v>
      </c>
    </row>
    <row r="71" spans="1:12" x14ac:dyDescent="0.2">
      <c r="A71" s="12">
        <v>7</v>
      </c>
      <c r="B71" s="13" t="s">
        <v>27</v>
      </c>
      <c r="C71" s="14" t="s">
        <v>19</v>
      </c>
      <c r="D71" s="12">
        <v>0.23715569447157647</v>
      </c>
      <c r="E71" s="12">
        <v>0.17048579285059584</v>
      </c>
      <c r="F71">
        <f>LN(D71/(D69+D70+D72))</f>
        <v>-1.1683370906543427</v>
      </c>
      <c r="G71">
        <f>LN(E71/(E69+E70+E72))</f>
        <v>-1.5821882699867245</v>
      </c>
      <c r="H71">
        <f t="shared" si="2"/>
        <v>-0.4138511793323818</v>
      </c>
      <c r="K71">
        <f>LN(J51/I51)/LN(2)</f>
        <v>15.510329538050598</v>
      </c>
      <c r="L71">
        <f t="shared" si="3"/>
        <v>-2.6682294423023348E-2</v>
      </c>
    </row>
    <row r="72" spans="1:12" x14ac:dyDescent="0.2">
      <c r="A72" s="36">
        <v>7</v>
      </c>
      <c r="B72" s="37" t="s">
        <v>27</v>
      </c>
      <c r="C72" s="38" t="s">
        <v>21</v>
      </c>
      <c r="D72" s="36">
        <v>0.25073256495409257</v>
      </c>
      <c r="E72" s="36">
        <v>0.31587992667277726</v>
      </c>
      <c r="F72">
        <f>LN(D72/(D69+D70+D71))</f>
        <v>-1.0947090830881561</v>
      </c>
      <c r="G72">
        <f>LN(E72/(E69+E70+E71))</f>
        <v>-0.77277128552319574</v>
      </c>
      <c r="H72">
        <f t="shared" si="2"/>
        <v>0.32193779756496033</v>
      </c>
      <c r="K72">
        <f>LN(J51/I51)/LN(2)</f>
        <v>15.510329538050598</v>
      </c>
      <c r="L72">
        <f t="shared" si="3"/>
        <v>2.0756348005061327E-2</v>
      </c>
    </row>
    <row r="73" spans="1:12" x14ac:dyDescent="0.2">
      <c r="A73" s="15">
        <v>8</v>
      </c>
      <c r="B73" s="16" t="s">
        <v>28</v>
      </c>
      <c r="C73" s="17" t="s">
        <v>18</v>
      </c>
      <c r="D73" s="15">
        <v>0.26610558530986994</v>
      </c>
      <c r="E73" s="15">
        <v>0.25549005158437732</v>
      </c>
      <c r="F73">
        <f>LN(D73/(D74+D75+D76))</f>
        <v>-1.0144720017931217</v>
      </c>
      <c r="G73">
        <f>LN(E73/(E74+E75+E76))</f>
        <v>-1.0695427427427087</v>
      </c>
      <c r="H73">
        <f t="shared" si="2"/>
        <v>-5.5070740949586972E-2</v>
      </c>
      <c r="K73">
        <f>LN(J52/I52)/LN(2)</f>
        <v>15.628452577626701</v>
      </c>
      <c r="L73">
        <f t="shared" si="3"/>
        <v>-3.5237487957332932E-3</v>
      </c>
    </row>
    <row r="74" spans="1:12" x14ac:dyDescent="0.2">
      <c r="A74" s="15">
        <v>8</v>
      </c>
      <c r="B74" s="16" t="s">
        <v>28</v>
      </c>
      <c r="C74" s="17" t="s">
        <v>19</v>
      </c>
      <c r="D74" s="15">
        <v>0.26159143075745983</v>
      </c>
      <c r="E74" s="15">
        <v>0.24834193072955049</v>
      </c>
      <c r="F74">
        <f>LN(D74/(D73+D75+D76))</f>
        <v>-1.0377134262678347</v>
      </c>
      <c r="G74">
        <f>LN(E74/(E73+E75+E76))</f>
        <v>-1.107474975925955</v>
      </c>
      <c r="H74">
        <f t="shared" si="2"/>
        <v>-6.9761549658120314E-2</v>
      </c>
      <c r="K74">
        <f>LN(J52/I52)/LN(2)</f>
        <v>15.628452577626701</v>
      </c>
      <c r="L74">
        <f t="shared" si="3"/>
        <v>-4.4637528451146333E-3</v>
      </c>
    </row>
    <row r="75" spans="1:12" x14ac:dyDescent="0.2">
      <c r="A75" s="15">
        <v>8</v>
      </c>
      <c r="B75" s="16" t="s">
        <v>28</v>
      </c>
      <c r="C75" s="17" t="s">
        <v>20</v>
      </c>
      <c r="D75" s="15">
        <v>0.24422341239479725</v>
      </c>
      <c r="E75" s="15">
        <v>0.26470154753131908</v>
      </c>
      <c r="F75">
        <f>LN(D75/(D73+D74+D76))</f>
        <v>-1.1296623825308707</v>
      </c>
      <c r="G75">
        <f>LN(E75/(E73+E74+E76))</f>
        <v>-1.0216735189988924</v>
      </c>
      <c r="H75">
        <f t="shared" si="2"/>
        <v>0.10798886353197834</v>
      </c>
      <c r="K75">
        <f>LN(J52/I52)/LN(2)</f>
        <v>15.628452577626701</v>
      </c>
      <c r="L75">
        <f t="shared" si="3"/>
        <v>6.9097604510489075E-3</v>
      </c>
    </row>
    <row r="76" spans="1:12" x14ac:dyDescent="0.2">
      <c r="A76" s="42">
        <v>8</v>
      </c>
      <c r="B76" s="43" t="s">
        <v>28</v>
      </c>
      <c r="C76" s="44" t="s">
        <v>21</v>
      </c>
      <c r="D76" s="42">
        <v>0.22807957153787295</v>
      </c>
      <c r="E76" s="42">
        <v>0.23146647015475308</v>
      </c>
      <c r="F76">
        <f>LN(D76/(D73+D74+D75))</f>
        <v>-1.2191869067303081</v>
      </c>
      <c r="G76">
        <f>LN(E76/(E73+E74+E75))</f>
        <v>-1.2000491665825666</v>
      </c>
      <c r="H76">
        <f t="shared" si="2"/>
        <v>1.91377401477415E-2</v>
      </c>
      <c r="K76">
        <f>LN(J52/I52)/LN(2)</f>
        <v>15.628452577626701</v>
      </c>
      <c r="L76">
        <f t="shared" si="3"/>
        <v>1.2245447879554376E-3</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6</v>
      </c>
    </row>
    <row r="80" spans="1:12" ht="17" thickBot="1" x14ac:dyDescent="0.25">
      <c r="A80" s="3" t="s">
        <v>7</v>
      </c>
      <c r="D80" s="3">
        <v>0</v>
      </c>
      <c r="E80" s="3">
        <v>48</v>
      </c>
    </row>
    <row r="81" spans="1:12" ht="18" thickBot="1" x14ac:dyDescent="0.25">
      <c r="A81" s="3" t="s">
        <v>8</v>
      </c>
      <c r="B81" s="8"/>
      <c r="C81" s="9" t="s">
        <v>9</v>
      </c>
      <c r="D81" s="3" t="s">
        <v>4</v>
      </c>
      <c r="E81" s="3">
        <v>0</v>
      </c>
    </row>
    <row r="82" spans="1:12" ht="17" thickBot="1" x14ac:dyDescent="0.25">
      <c r="A82" s="7" t="s">
        <v>10</v>
      </c>
      <c r="B82" s="10" t="s">
        <v>11</v>
      </c>
      <c r="C82" s="11" t="s">
        <v>12</v>
      </c>
      <c r="D82" s="3">
        <v>27</v>
      </c>
      <c r="E82" s="3">
        <v>37</v>
      </c>
      <c r="F82" s="63" t="s">
        <v>31</v>
      </c>
      <c r="G82" s="63" t="s">
        <v>32</v>
      </c>
      <c r="H82" s="63" t="s">
        <v>33</v>
      </c>
      <c r="I82" t="s">
        <v>34</v>
      </c>
      <c r="J82" t="s">
        <v>35</v>
      </c>
      <c r="K82" t="s">
        <v>36</v>
      </c>
      <c r="L82" t="s">
        <v>37</v>
      </c>
    </row>
    <row r="83" spans="1:12" x14ac:dyDescent="0.2">
      <c r="A83" s="12">
        <v>1</v>
      </c>
      <c r="B83" s="13" t="s">
        <v>16</v>
      </c>
      <c r="C83" s="14" t="s">
        <v>17</v>
      </c>
      <c r="D83" s="12">
        <v>0.22725741239892194</v>
      </c>
      <c r="E83" s="12">
        <v>0.17625469443496067</v>
      </c>
      <c r="F83">
        <f>LN(D83/(D84+D85+D86))</f>
        <v>-1.2238626383894156</v>
      </c>
      <c r="G83">
        <f>LN(E83/(E84+E85+E86))</f>
        <v>-1.5419313105120034</v>
      </c>
      <c r="H83">
        <f>G83-F83</f>
        <v>-0.31806867212258783</v>
      </c>
      <c r="I83">
        <v>27673.199999999997</v>
      </c>
      <c r="J83">
        <v>1771805080</v>
      </c>
      <c r="K83">
        <f>LN(J83/I83)/LN(2)</f>
        <v>15.96637089301491</v>
      </c>
      <c r="L83">
        <f>H83/K83</f>
        <v>-1.9921162689621533E-2</v>
      </c>
    </row>
    <row r="84" spans="1:12" x14ac:dyDescent="0.2">
      <c r="A84" s="15">
        <v>1</v>
      </c>
      <c r="B84" s="16" t="s">
        <v>16</v>
      </c>
      <c r="C84" s="17" t="s">
        <v>15</v>
      </c>
      <c r="D84" s="15">
        <v>0.27383760107816713</v>
      </c>
      <c r="E84" s="15">
        <v>0.31264936838511437</v>
      </c>
      <c r="F84">
        <f>LN(D84/(D83+D85+D86))</f>
        <v>-0.97523844590601971</v>
      </c>
      <c r="G84">
        <f>LN(E84/(E83+E85+E86))</f>
        <v>-0.78776220901673055</v>
      </c>
      <c r="H84">
        <f t="shared" ref="H84:H114" si="4">G84-F84</f>
        <v>0.18747623688928916</v>
      </c>
      <c r="I84">
        <v>25506.25</v>
      </c>
      <c r="J84">
        <v>1855704296</v>
      </c>
      <c r="K84">
        <f>LN(J83/I83)/LN(2)</f>
        <v>15.96637089301491</v>
      </c>
      <c r="L84">
        <f t="shared" ref="L84:L114" si="5">H84/K84</f>
        <v>1.1741944249291347E-2</v>
      </c>
    </row>
    <row r="85" spans="1:12" x14ac:dyDescent="0.2">
      <c r="A85" s="15">
        <v>1</v>
      </c>
      <c r="B85" s="16" t="s">
        <v>16</v>
      </c>
      <c r="C85" s="17" t="s">
        <v>14</v>
      </c>
      <c r="D85" s="15">
        <v>0.23660714285714285</v>
      </c>
      <c r="E85" s="15">
        <v>0.26015705018777741</v>
      </c>
      <c r="F85">
        <f>LN(D85/(D83+D84+D86))</f>
        <v>-1.1713716429505381</v>
      </c>
      <c r="G85">
        <f>LN(E85/(E83+E84+E86))</f>
        <v>-1.0451524458497126</v>
      </c>
      <c r="H85">
        <f t="shared" si="4"/>
        <v>0.12621919710082552</v>
      </c>
      <c r="I85">
        <v>25469.75</v>
      </c>
      <c r="J85">
        <v>1882400000</v>
      </c>
      <c r="K85">
        <f>LN(J83/I83)/LN(2)</f>
        <v>15.96637089301491</v>
      </c>
      <c r="L85">
        <f t="shared" si="5"/>
        <v>7.9053153623059608E-3</v>
      </c>
    </row>
    <row r="86" spans="1:12" x14ac:dyDescent="0.2">
      <c r="A86" s="15">
        <v>1</v>
      </c>
      <c r="B86" s="16" t="s">
        <v>16</v>
      </c>
      <c r="C86" s="17" t="s">
        <v>13</v>
      </c>
      <c r="D86" s="15">
        <v>0.26229784366576819</v>
      </c>
      <c r="E86" s="15">
        <v>0.2509388869921475</v>
      </c>
      <c r="F86">
        <f>LN(D86/(D83+D84+D85))</f>
        <v>-1.0340594949674</v>
      </c>
      <c r="G86">
        <f>LN(E86/(E83+E84+E85))</f>
        <v>-1.0936111416223386</v>
      </c>
      <c r="H86">
        <f t="shared" si="4"/>
        <v>-5.9551646654938617E-2</v>
      </c>
      <c r="I86">
        <v>27092.1</v>
      </c>
      <c r="J86">
        <v>1723818164</v>
      </c>
      <c r="K86">
        <f>LN(J83/I83)/LN(2)</f>
        <v>15.96637089301491</v>
      </c>
      <c r="L86">
        <f t="shared" si="5"/>
        <v>-3.729817317534051E-3</v>
      </c>
    </row>
    <row r="87" spans="1:12" x14ac:dyDescent="0.2">
      <c r="A87" s="24">
        <v>2</v>
      </c>
      <c r="B87" s="25" t="s">
        <v>22</v>
      </c>
      <c r="C87" s="26" t="s">
        <v>17</v>
      </c>
      <c r="D87" s="24">
        <v>0.25404796064767371</v>
      </c>
      <c r="E87" s="24">
        <v>0.23383134463050237</v>
      </c>
      <c r="F87">
        <f>LN(D87/(D88+D89+D90))</f>
        <v>-1.0771382370830676</v>
      </c>
      <c r="G87">
        <f>LN(E87/(E88+E89+E90))</f>
        <v>-1.1868022161771836</v>
      </c>
      <c r="H87">
        <f t="shared" si="4"/>
        <v>-0.10966397909411607</v>
      </c>
      <c r="I87">
        <v>27577.599999999999</v>
      </c>
      <c r="J87">
        <v>2014273632</v>
      </c>
      <c r="K87">
        <f>LN(J84/I84)/LN(2)</f>
        <v>16.150756506206374</v>
      </c>
      <c r="L87">
        <f t="shared" si="5"/>
        <v>-6.7900212012963392E-3</v>
      </c>
    </row>
    <row r="88" spans="1:12" x14ac:dyDescent="0.2">
      <c r="A88" s="12">
        <v>2</v>
      </c>
      <c r="B88" s="13" t="s">
        <v>22</v>
      </c>
      <c r="C88" s="14" t="s">
        <v>14</v>
      </c>
      <c r="D88" s="12">
        <v>0.22832547653207624</v>
      </c>
      <c r="E88" s="12">
        <v>0.21247367893311941</v>
      </c>
      <c r="F88">
        <f>LN(D88/(D87+D89+D90))</f>
        <v>-1.2177907197467648</v>
      </c>
      <c r="G88">
        <f>LN(E88/(E87+E89+E90))</f>
        <v>-1.3100786768696557</v>
      </c>
      <c r="H88">
        <f t="shared" si="4"/>
        <v>-9.2287957122890951E-2</v>
      </c>
      <c r="I88">
        <v>29232.899999999998</v>
      </c>
      <c r="J88">
        <v>1801721092.0000002</v>
      </c>
      <c r="K88">
        <f>LN(J84/I84)/LN(2)</f>
        <v>16.150756506206374</v>
      </c>
      <c r="L88">
        <f t="shared" si="5"/>
        <v>-5.7141569243166265E-3</v>
      </c>
    </row>
    <row r="89" spans="1:12" x14ac:dyDescent="0.2">
      <c r="A89" s="15">
        <v>2</v>
      </c>
      <c r="B89" s="16" t="s">
        <v>22</v>
      </c>
      <c r="C89" s="17" t="s">
        <v>18</v>
      </c>
      <c r="D89" s="15">
        <v>0.28345972535355607</v>
      </c>
      <c r="E89" s="15">
        <v>0.29589892710317856</v>
      </c>
      <c r="F89">
        <f>LN(D89/(D87+D88+D90))</f>
        <v>-0.92736440511066787</v>
      </c>
      <c r="G89">
        <f>LN(E89/(E87+E88+E90))</f>
        <v>-0.86690398178543826</v>
      </c>
      <c r="H89">
        <f t="shared" si="4"/>
        <v>6.0460423325229606E-2</v>
      </c>
      <c r="I89">
        <v>23116.7</v>
      </c>
      <c r="J89">
        <v>1680395312</v>
      </c>
      <c r="K89">
        <f>LN(J84/I84)/LN(2)</f>
        <v>16.150756506206374</v>
      </c>
      <c r="L89">
        <f t="shared" si="5"/>
        <v>3.7435041078104311E-3</v>
      </c>
    </row>
    <row r="90" spans="1:12" x14ac:dyDescent="0.2">
      <c r="A90" s="15">
        <v>2</v>
      </c>
      <c r="B90" s="16" t="s">
        <v>22</v>
      </c>
      <c r="C90" s="17" t="s">
        <v>20</v>
      </c>
      <c r="D90" s="15">
        <v>0.23416683746669401</v>
      </c>
      <c r="E90" s="15">
        <v>0.25779604933319966</v>
      </c>
      <c r="F90">
        <f>LN(D90/(D87+D88+D89))</f>
        <v>-1.184930500601985</v>
      </c>
      <c r="G90">
        <f>LN(E90/(E87+E88+E89))</f>
        <v>-1.0574553056802116</v>
      </c>
      <c r="H90">
        <f t="shared" si="4"/>
        <v>0.12747519492177339</v>
      </c>
      <c r="I90">
        <v>23044.3</v>
      </c>
      <c r="J90">
        <v>1695234764</v>
      </c>
      <c r="K90">
        <f>LN(J84/I84)/LN(2)</f>
        <v>16.150756506206374</v>
      </c>
      <c r="L90">
        <f t="shared" si="5"/>
        <v>7.89283120408555E-3</v>
      </c>
    </row>
    <row r="91" spans="1:12" x14ac:dyDescent="0.2">
      <c r="A91" s="24">
        <v>3</v>
      </c>
      <c r="B91" s="25" t="s">
        <v>23</v>
      </c>
      <c r="C91" s="26" t="s">
        <v>17</v>
      </c>
      <c r="D91" s="24">
        <v>0.24839458942478482</v>
      </c>
      <c r="E91" s="24">
        <v>0.21719123872630222</v>
      </c>
      <c r="F91">
        <f>LN(D91/(D92+D93+D94))</f>
        <v>-1.1071928981380337</v>
      </c>
      <c r="G91">
        <f>LN(E91/(E92+E93+E94))</f>
        <v>-1.2821101777939232</v>
      </c>
      <c r="H91">
        <f t="shared" si="4"/>
        <v>-0.17491727965588955</v>
      </c>
      <c r="K91">
        <f>LN(J85/I85)/LN(2)</f>
        <v>16.173428901297758</v>
      </c>
      <c r="L91">
        <f t="shared" si="5"/>
        <v>-1.0815101777326523E-2</v>
      </c>
    </row>
    <row r="92" spans="1:12" x14ac:dyDescent="0.2">
      <c r="A92" s="12">
        <v>3</v>
      </c>
      <c r="B92" s="13" t="s">
        <v>23</v>
      </c>
      <c r="C92" s="14" t="s">
        <v>13</v>
      </c>
      <c r="D92" s="12">
        <v>0.24593523705424236</v>
      </c>
      <c r="E92" s="12">
        <v>0.28253267071599486</v>
      </c>
      <c r="F92">
        <f>LN(D92/(D91+D93+D94))</f>
        <v>-1.1204100195552453</v>
      </c>
      <c r="G92">
        <f>LN(E92/(E91+E93+E94))</f>
        <v>-0.93193322004620849</v>
      </c>
      <c r="H92">
        <f t="shared" si="4"/>
        <v>0.18847679950903684</v>
      </c>
      <c r="K92">
        <f>LN(J85/I85)/LN(2)</f>
        <v>16.173428901297758</v>
      </c>
      <c r="L92">
        <f t="shared" si="5"/>
        <v>1.1653484283342876E-2</v>
      </c>
    </row>
    <row r="93" spans="1:12" x14ac:dyDescent="0.2">
      <c r="A93" s="15">
        <v>3</v>
      </c>
      <c r="B93" s="16" t="s">
        <v>23</v>
      </c>
      <c r="C93" s="17" t="s">
        <v>19</v>
      </c>
      <c r="D93" s="15">
        <v>0.27339800519196611</v>
      </c>
      <c r="E93" s="15">
        <v>0.30793300202466412</v>
      </c>
      <c r="F93">
        <f>LN(D93/(D91+D92+D94))</f>
        <v>-0.97745023721923174</v>
      </c>
      <c r="G93">
        <f>LN(E93/(E91+E92+E94))</f>
        <v>-0.80980053539711616</v>
      </c>
      <c r="H93">
        <f t="shared" si="4"/>
        <v>0.16764970182211558</v>
      </c>
      <c r="K93">
        <f>LN(J85/I85)/LN(2)</f>
        <v>16.173428901297758</v>
      </c>
      <c r="L93">
        <f t="shared" si="5"/>
        <v>1.036574883688785E-2</v>
      </c>
    </row>
    <row r="94" spans="1:12" x14ac:dyDescent="0.2">
      <c r="A94" s="15">
        <v>3</v>
      </c>
      <c r="B94" s="16" t="s">
        <v>23</v>
      </c>
      <c r="C94" s="17" t="s">
        <v>20</v>
      </c>
      <c r="D94" s="15">
        <v>0.23227216832900668</v>
      </c>
      <c r="E94" s="15">
        <v>0.19234308853303883</v>
      </c>
      <c r="F94">
        <f>LN(D94/(D91+D92+D93))</f>
        <v>-1.1955254610678907</v>
      </c>
      <c r="G94">
        <f>LN(E94/(E91+E92+E93))</f>
        <v>-1.4348566569962096</v>
      </c>
      <c r="H94">
        <f t="shared" si="4"/>
        <v>-0.23933119592831886</v>
      </c>
      <c r="K94">
        <f>LN(J85/I85)/LN(2)</f>
        <v>16.173428901297758</v>
      </c>
      <c r="L94">
        <f t="shared" si="5"/>
        <v>-1.4797801838366811E-2</v>
      </c>
    </row>
    <row r="95" spans="1:12" x14ac:dyDescent="0.2">
      <c r="A95" s="24">
        <v>4</v>
      </c>
      <c r="B95" s="25" t="s">
        <v>24</v>
      </c>
      <c r="C95" s="26" t="s">
        <v>17</v>
      </c>
      <c r="D95" s="24">
        <v>0.22419481539670072</v>
      </c>
      <c r="E95" s="24">
        <v>0.21396099134770494</v>
      </c>
      <c r="F95">
        <f>LN(D95/(D96+D97+D98))</f>
        <v>-1.2413860524282883</v>
      </c>
      <c r="G95">
        <f>LN(E95/(E96+E97+E98))</f>
        <v>-1.3012127055420619</v>
      </c>
      <c r="H95">
        <f t="shared" si="4"/>
        <v>-5.9826653113773665E-2</v>
      </c>
      <c r="K95">
        <f>LN(J86/I86)/LN(2)</f>
        <v>15.957375848975646</v>
      </c>
      <c r="L95">
        <f t="shared" si="5"/>
        <v>-3.7491536001901041E-3</v>
      </c>
    </row>
    <row r="96" spans="1:12" x14ac:dyDescent="0.2">
      <c r="A96" s="12">
        <v>4</v>
      </c>
      <c r="B96" s="13" t="s">
        <v>24</v>
      </c>
      <c r="C96" s="14" t="s">
        <v>15</v>
      </c>
      <c r="D96" s="12">
        <v>0.27305577376276513</v>
      </c>
      <c r="E96" s="12">
        <v>0.25267634550520601</v>
      </c>
      <c r="F96">
        <f>LN(D96/(D95+D97+D98))</f>
        <v>-0.97917368308166219</v>
      </c>
      <c r="G96">
        <f>LN(E96/(E95+E97+E98))</f>
        <v>-1.08438896072407</v>
      </c>
      <c r="H96">
        <f t="shared" si="4"/>
        <v>-0.10521527764240779</v>
      </c>
      <c r="K96">
        <f>LN(J86/I86)/LN(2)</f>
        <v>15.957375848975646</v>
      </c>
      <c r="L96">
        <f t="shared" si="5"/>
        <v>-6.5935200523062126E-3</v>
      </c>
    </row>
    <row r="97" spans="1:12" x14ac:dyDescent="0.2">
      <c r="A97" s="15">
        <v>4</v>
      </c>
      <c r="B97" s="16" t="s">
        <v>24</v>
      </c>
      <c r="C97" s="17" t="s">
        <v>18</v>
      </c>
      <c r="D97" s="15">
        <v>0.24776119402985075</v>
      </c>
      <c r="E97" s="15">
        <v>0.29373808476316177</v>
      </c>
      <c r="F97">
        <f>LN(D97/(D95+D96+D98))</f>
        <v>-1.1105884797148253</v>
      </c>
      <c r="G97">
        <f>LN(E97/(E95+E96+E98))</f>
        <v>-0.87729765132283866</v>
      </c>
      <c r="H97">
        <f t="shared" si="4"/>
        <v>0.23329082839198667</v>
      </c>
      <c r="K97">
        <f>LN(J86/I86)/LN(2)</f>
        <v>15.957375848975646</v>
      </c>
      <c r="L97">
        <f t="shared" si="5"/>
        <v>1.4619623589737177E-2</v>
      </c>
    </row>
    <row r="98" spans="1:12" x14ac:dyDescent="0.2">
      <c r="A98" s="15">
        <v>4</v>
      </c>
      <c r="B98" s="16" t="s">
        <v>24</v>
      </c>
      <c r="C98" s="17" t="s">
        <v>19</v>
      </c>
      <c r="D98" s="15">
        <v>0.2549882168106834</v>
      </c>
      <c r="E98" s="15">
        <v>0.23962457838392726</v>
      </c>
      <c r="F98">
        <f>LN(D98/(D95+D96+D97))</f>
        <v>-1.0721826991107597</v>
      </c>
      <c r="G98">
        <f>LN(E98/(E95+E96+E97))</f>
        <v>-1.1547388452436795</v>
      </c>
      <c r="H98">
        <f t="shared" si="4"/>
        <v>-8.2556146132919839E-2</v>
      </c>
      <c r="K98">
        <f>LN(J86/I86)/LN(2)</f>
        <v>15.957375848975646</v>
      </c>
      <c r="L98">
        <f t="shared" si="5"/>
        <v>-5.1735414966878387E-3</v>
      </c>
    </row>
    <row r="99" spans="1:12" x14ac:dyDescent="0.2">
      <c r="A99" s="15">
        <v>5</v>
      </c>
      <c r="B99" s="16" t="s">
        <v>25</v>
      </c>
      <c r="C99" s="17" t="s">
        <v>14</v>
      </c>
      <c r="D99" s="15">
        <v>0.25026141512722205</v>
      </c>
      <c r="E99" s="15">
        <v>0.24414922375839962</v>
      </c>
      <c r="F99">
        <f>LN(D99/(D100+D101+D102))</f>
        <v>-1.0972185602195057</v>
      </c>
      <c r="G99">
        <f>LN(E99/(E100+E101+E102))</f>
        <v>-1.1300643596334512</v>
      </c>
      <c r="H99">
        <f t="shared" si="4"/>
        <v>-3.2845799413945498E-2</v>
      </c>
      <c r="K99">
        <f>LN(J87/I87)/LN(2)</f>
        <v>16.156403247476522</v>
      </c>
      <c r="L99">
        <f t="shared" si="5"/>
        <v>-2.0329895776199881E-3</v>
      </c>
    </row>
    <row r="100" spans="1:12" x14ac:dyDescent="0.2">
      <c r="A100" s="15">
        <v>5</v>
      </c>
      <c r="B100" s="16" t="s">
        <v>25</v>
      </c>
      <c r="C100" s="17" t="s">
        <v>13</v>
      </c>
      <c r="D100" s="15">
        <v>0.25730219588706865</v>
      </c>
      <c r="E100" s="15">
        <v>0.25550320537576271</v>
      </c>
      <c r="F100">
        <f>LN(D100/(D99+D101+D102))</f>
        <v>-1.0600379844469459</v>
      </c>
      <c r="G100">
        <f>LN(E100/(E99+E101+E102))</f>
        <v>-1.0694735916403864</v>
      </c>
      <c r="H100">
        <f t="shared" si="4"/>
        <v>-9.4356071934404984E-3</v>
      </c>
      <c r="K100">
        <f>LN(J87/I87)/LN(2)</f>
        <v>16.156403247476522</v>
      </c>
      <c r="L100">
        <f t="shared" si="5"/>
        <v>-5.8401656909091147E-4</v>
      </c>
    </row>
    <row r="101" spans="1:12" x14ac:dyDescent="0.2">
      <c r="A101" s="12">
        <v>5</v>
      </c>
      <c r="B101" s="13" t="s">
        <v>25</v>
      </c>
      <c r="C101" s="14" t="s">
        <v>20</v>
      </c>
      <c r="D101" s="12">
        <v>0.22070407807598458</v>
      </c>
      <c r="E101" s="12">
        <v>0.17818799721943313</v>
      </c>
      <c r="F101">
        <f>LN(D101/(D99+D100+D102))</f>
        <v>-1.2615680568293688</v>
      </c>
      <c r="G101">
        <f>LN(E101/(E99+E100+E102))</f>
        <v>-1.5286725047218812</v>
      </c>
      <c r="H101">
        <f t="shared" si="4"/>
        <v>-0.26710444789251242</v>
      </c>
      <c r="K101">
        <f>LN(J87/I87)/LN(2)</f>
        <v>16.156403247476522</v>
      </c>
      <c r="L101">
        <f t="shared" si="5"/>
        <v>-1.653242022999343E-2</v>
      </c>
    </row>
    <row r="102" spans="1:12" x14ac:dyDescent="0.2">
      <c r="A102" s="36">
        <v>5</v>
      </c>
      <c r="B102" s="37" t="s">
        <v>25</v>
      </c>
      <c r="C102" s="38" t="s">
        <v>21</v>
      </c>
      <c r="D102" s="36">
        <v>0.27173231090972466</v>
      </c>
      <c r="E102" s="36">
        <v>0.32215957364640457</v>
      </c>
      <c r="F102">
        <f>LN(D102/(D99+D100+D101))</f>
        <v>-0.98585125477000168</v>
      </c>
      <c r="G102">
        <f>LN(E102/(E99+E100+E101))</f>
        <v>-0.74386490775812086</v>
      </c>
      <c r="H102">
        <f t="shared" si="4"/>
        <v>0.24198634701188082</v>
      </c>
      <c r="K102">
        <f>LN(J87/I87)/LN(2)</f>
        <v>16.156403247476522</v>
      </c>
      <c r="L102">
        <f t="shared" si="5"/>
        <v>1.4977736276152726E-2</v>
      </c>
    </row>
    <row r="103" spans="1:12" x14ac:dyDescent="0.2">
      <c r="A103" s="15">
        <v>6</v>
      </c>
      <c r="B103" s="16" t="s">
        <v>26</v>
      </c>
      <c r="C103" s="17" t="s">
        <v>15</v>
      </c>
      <c r="D103" s="15">
        <v>0.28068259385665528</v>
      </c>
      <c r="E103" s="15">
        <v>0.2076808778146074</v>
      </c>
      <c r="F103">
        <f>LN(D103/(D104+D105+D106))</f>
        <v>-0.94107824363423009</v>
      </c>
      <c r="G103">
        <f>LN(E103/(E104+E105+E106))</f>
        <v>-1.3389615824393255</v>
      </c>
      <c r="H103">
        <f t="shared" si="4"/>
        <v>-0.39788333880509541</v>
      </c>
      <c r="K103">
        <f>LN(J88/I88)/LN(2)</f>
        <v>15.91142321607386</v>
      </c>
      <c r="L103">
        <f t="shared" si="5"/>
        <v>-2.5006143913207598E-2</v>
      </c>
    </row>
    <row r="104" spans="1:12" x14ac:dyDescent="0.2">
      <c r="A104" s="15">
        <v>6</v>
      </c>
      <c r="B104" s="16" t="s">
        <v>26</v>
      </c>
      <c r="C104" s="17" t="s">
        <v>14</v>
      </c>
      <c r="D104" s="15">
        <v>0.23918088737201365</v>
      </c>
      <c r="E104" s="15">
        <v>0.21213853011772774</v>
      </c>
      <c r="F104">
        <f>LN(D104/(D103+D105+D106))</f>
        <v>-1.1571755160731998</v>
      </c>
      <c r="G104">
        <f>LN(E104/(E103+E105+E106))</f>
        <v>-1.3120827695395059</v>
      </c>
      <c r="H104">
        <f t="shared" si="4"/>
        <v>-0.15490725346630607</v>
      </c>
      <c r="K104">
        <f>LN(J88/I88)/LN(2)</f>
        <v>15.91142321607386</v>
      </c>
      <c r="L104">
        <f t="shared" si="5"/>
        <v>-9.7356001008016297E-3</v>
      </c>
    </row>
    <row r="105" spans="1:12" x14ac:dyDescent="0.2">
      <c r="A105" s="12">
        <v>6</v>
      </c>
      <c r="B105" s="13" t="s">
        <v>26</v>
      </c>
      <c r="C105" s="14" t="s">
        <v>18</v>
      </c>
      <c r="D105" s="12">
        <v>0.24191126279863484</v>
      </c>
      <c r="E105" s="12">
        <v>0.2606012115670362</v>
      </c>
      <c r="F105">
        <f>LN(D105/(D103+D104+D106))</f>
        <v>-1.1422294700765809</v>
      </c>
      <c r="G105">
        <f>LN(E105/(E103+E104+E106))</f>
        <v>-1.0428460940954993</v>
      </c>
      <c r="H105">
        <f t="shared" si="4"/>
        <v>9.9383375981081601E-2</v>
      </c>
      <c r="K105">
        <f>LN(J88/I88)/LN(2)</f>
        <v>15.91142321607386</v>
      </c>
      <c r="L105">
        <f t="shared" si="5"/>
        <v>6.2460393788459877E-3</v>
      </c>
    </row>
    <row r="106" spans="1:12" x14ac:dyDescent="0.2">
      <c r="A106" s="36">
        <v>6</v>
      </c>
      <c r="B106" s="37" t="s">
        <v>26</v>
      </c>
      <c r="C106" s="38" t="s">
        <v>21</v>
      </c>
      <c r="D106" s="36">
        <v>0.23822525597269625</v>
      </c>
      <c r="E106" s="36">
        <v>0.31957938050062862</v>
      </c>
      <c r="F106">
        <f>LN(D106/(D103+D104+D105))</f>
        <v>-1.162434220738829</v>
      </c>
      <c r="G106">
        <f>LN(E106/(E103+E104+E105))</f>
        <v>-0.75570546979968933</v>
      </c>
      <c r="H106">
        <f t="shared" si="4"/>
        <v>0.40672875093913963</v>
      </c>
      <c r="K106">
        <f>LN(J88/I88)/LN(2)</f>
        <v>15.91142321607386</v>
      </c>
      <c r="L106">
        <f t="shared" si="5"/>
        <v>2.5562059748889001E-2</v>
      </c>
    </row>
    <row r="107" spans="1:12" x14ac:dyDescent="0.2">
      <c r="A107" s="15">
        <v>7</v>
      </c>
      <c r="B107" s="16" t="s">
        <v>27</v>
      </c>
      <c r="C107" s="17" t="s">
        <v>15</v>
      </c>
      <c r="D107" s="15">
        <v>0.27153000458085202</v>
      </c>
      <c r="E107" s="15">
        <v>0.2294626998223801</v>
      </c>
      <c r="F107">
        <f>LN(D107/(D108+D109+D110))</f>
        <v>-0.98687379061339875</v>
      </c>
      <c r="G107">
        <f>LN(E107/(E108+E109+E110))</f>
        <v>-1.2113475756578154</v>
      </c>
      <c r="H107">
        <f t="shared" si="4"/>
        <v>-0.22447378504441662</v>
      </c>
      <c r="K107">
        <f>LN(J89/I89)/LN(2)</f>
        <v>16.149505678384099</v>
      </c>
      <c r="L107">
        <f t="shared" si="5"/>
        <v>-1.3899731020552031E-2</v>
      </c>
    </row>
    <row r="108" spans="1:12" x14ac:dyDescent="0.2">
      <c r="A108" s="15">
        <v>7</v>
      </c>
      <c r="B108" s="16" t="s">
        <v>27</v>
      </c>
      <c r="C108" s="17" t="s">
        <v>13</v>
      </c>
      <c r="D108" s="15">
        <v>0.239120476408612</v>
      </c>
      <c r="E108" s="15">
        <v>0.21691829484902309</v>
      </c>
      <c r="F108">
        <f>LN(D108/(D107+D109+D110))</f>
        <v>-1.1575075217306561</v>
      </c>
      <c r="G108">
        <f>LN(E108/(E107+E109+E110))</f>
        <v>-1.2837162781932694</v>
      </c>
      <c r="H108">
        <f t="shared" si="4"/>
        <v>-0.12620875646261331</v>
      </c>
      <c r="K108">
        <f>LN(J89/I89)/LN(2)</f>
        <v>16.149505678384099</v>
      </c>
      <c r="L108">
        <f t="shared" si="5"/>
        <v>-7.8150228852850948E-3</v>
      </c>
    </row>
    <row r="109" spans="1:12" x14ac:dyDescent="0.2">
      <c r="A109" s="12">
        <v>7</v>
      </c>
      <c r="B109" s="13" t="s">
        <v>27</v>
      </c>
      <c r="C109" s="14" t="s">
        <v>19</v>
      </c>
      <c r="D109" s="12">
        <v>0.23694457169033434</v>
      </c>
      <c r="E109" s="12">
        <v>0.183170515097691</v>
      </c>
      <c r="F109">
        <f>LN(D109/(D107+D108+D110))</f>
        <v>-1.1695044348169945</v>
      </c>
      <c r="G109">
        <f>LN(E109/(E107+E108+E110))</f>
        <v>-1.495012868770093</v>
      </c>
      <c r="H109">
        <f t="shared" si="4"/>
        <v>-0.32550843395309847</v>
      </c>
      <c r="K109">
        <f>LN(J89/I89)/LN(2)</f>
        <v>16.149505678384099</v>
      </c>
      <c r="L109">
        <f t="shared" si="5"/>
        <v>-2.0155937923771083E-2</v>
      </c>
    </row>
    <row r="110" spans="1:12" x14ac:dyDescent="0.2">
      <c r="A110" s="36">
        <v>7</v>
      </c>
      <c r="B110" s="37" t="s">
        <v>27</v>
      </c>
      <c r="C110" s="38" t="s">
        <v>21</v>
      </c>
      <c r="D110" s="36">
        <v>0.25240494732020158</v>
      </c>
      <c r="E110" s="36">
        <v>0.37044849023090587</v>
      </c>
      <c r="F110">
        <f>LN(D110/(D107+D108+D109))</f>
        <v>-1.0858267263711379</v>
      </c>
      <c r="G110">
        <f>LN(E110/(E107+E108+E109))</f>
        <v>-0.53029326926265408</v>
      </c>
      <c r="H110">
        <f t="shared" si="4"/>
        <v>0.55553345710848379</v>
      </c>
      <c r="K110">
        <f>LN(J89/I89)/LN(2)</f>
        <v>16.149505678384099</v>
      </c>
      <c r="L110">
        <f t="shared" si="5"/>
        <v>3.4399409379573642E-2</v>
      </c>
    </row>
    <row r="111" spans="1:12" x14ac:dyDescent="0.2">
      <c r="A111" s="15">
        <v>8</v>
      </c>
      <c r="B111" s="16" t="s">
        <v>28</v>
      </c>
      <c r="C111" s="17" t="s">
        <v>18</v>
      </c>
      <c r="D111" s="15">
        <v>0.25396961634194487</v>
      </c>
      <c r="E111" s="15">
        <v>0.29288667622985404</v>
      </c>
      <c r="F111">
        <f>LN(D111/(D112+D113+D114))</f>
        <v>-1.0775516889761108</v>
      </c>
      <c r="G111">
        <f>LN(E111/(E112+E113+E114))</f>
        <v>-0.88140517761434234</v>
      </c>
      <c r="H111">
        <f t="shared" si="4"/>
        <v>0.19614651136176842</v>
      </c>
      <c r="K111">
        <f>LN(J90/I90)/LN(2)</f>
        <v>16.166715608119027</v>
      </c>
      <c r="L111">
        <f t="shared" si="5"/>
        <v>1.2132737169154036E-2</v>
      </c>
    </row>
    <row r="112" spans="1:12" x14ac:dyDescent="0.2">
      <c r="A112" s="15">
        <v>8</v>
      </c>
      <c r="B112" s="16" t="s">
        <v>28</v>
      </c>
      <c r="C112" s="17" t="s">
        <v>19</v>
      </c>
      <c r="D112" s="15">
        <v>0.27697193373959317</v>
      </c>
      <c r="E112" s="15">
        <v>0.19095434984389503</v>
      </c>
      <c r="F112">
        <f>LN(D112/(D111+D113+D114))</f>
        <v>-0.95953186176184968</v>
      </c>
      <c r="G112">
        <f>LN(E112/(E111+E113+E114))</f>
        <v>-1.4438209499207375</v>
      </c>
      <c r="H112">
        <f t="shared" si="4"/>
        <v>-0.48428908815888783</v>
      </c>
      <c r="K112">
        <f>LN(J90/I90)/LN(2)</f>
        <v>16.166715608119027</v>
      </c>
      <c r="L112">
        <f t="shared" si="5"/>
        <v>-2.9955935385890923E-2</v>
      </c>
    </row>
    <row r="113" spans="1:12" x14ac:dyDescent="0.2">
      <c r="A113" s="15">
        <v>8</v>
      </c>
      <c r="B113" s="16" t="s">
        <v>28</v>
      </c>
      <c r="C113" s="17" t="s">
        <v>20</v>
      </c>
      <c r="D113" s="15">
        <v>0.22435842416959917</v>
      </c>
      <c r="E113" s="15">
        <v>0.18521643743144039</v>
      </c>
      <c r="F113">
        <f>LN(D113/(D111+D112+D114))</f>
        <v>-1.2404456457177886</v>
      </c>
      <c r="G113">
        <f>LN(E113/(E111+E112+E114))</f>
        <v>-1.4813974372680956</v>
      </c>
      <c r="H113">
        <f t="shared" si="4"/>
        <v>-0.24095179155030699</v>
      </c>
      <c r="K113">
        <f>LN(J90/I90)/LN(2)</f>
        <v>16.166715608119027</v>
      </c>
      <c r="L113">
        <f t="shared" si="5"/>
        <v>-1.4904189409338003E-2</v>
      </c>
    </row>
    <row r="114" spans="1:12" x14ac:dyDescent="0.2">
      <c r="A114" s="42">
        <v>8</v>
      </c>
      <c r="B114" s="43" t="s">
        <v>28</v>
      </c>
      <c r="C114" s="44" t="s">
        <v>21</v>
      </c>
      <c r="D114" s="42">
        <v>0.24470002574886285</v>
      </c>
      <c r="E114" s="42">
        <v>0.33094253649481054</v>
      </c>
      <c r="F114">
        <f>LN(D114/(D111+D112+D113))</f>
        <v>-1.1270819115536252</v>
      </c>
      <c r="G114">
        <f>LN(E114/(E111+E112+E113))</f>
        <v>-0.70392519651610741</v>
      </c>
      <c r="H114">
        <f t="shared" si="4"/>
        <v>0.42315671503751784</v>
      </c>
      <c r="K114">
        <f>LN(J90/I90)/LN(2)</f>
        <v>16.166715608119027</v>
      </c>
      <c r="L114">
        <f t="shared" si="5"/>
        <v>2.6174562928849066E-2</v>
      </c>
    </row>
    <row r="115" spans="1:12" ht="21" thickBot="1" x14ac:dyDescent="0.3">
      <c r="A115" s="1" t="s">
        <v>0</v>
      </c>
      <c r="D115" s="45" t="s">
        <v>29</v>
      </c>
      <c r="E115" s="45"/>
    </row>
    <row r="116" spans="1:12" ht="18" thickTop="1" thickBot="1" x14ac:dyDescent="0.25">
      <c r="A116" s="3" t="s">
        <v>2</v>
      </c>
      <c r="D116" s="3">
        <v>4</v>
      </c>
      <c r="E116" s="3">
        <v>4</v>
      </c>
    </row>
    <row r="117" spans="1:12" ht="17" thickBot="1" x14ac:dyDescent="0.25">
      <c r="A117" s="3" t="s">
        <v>3</v>
      </c>
      <c r="D117" s="47" t="s">
        <v>6</v>
      </c>
      <c r="E117" s="3" t="s">
        <v>6</v>
      </c>
    </row>
    <row r="118" spans="1:12" ht="17" thickBot="1" x14ac:dyDescent="0.25">
      <c r="A118" s="3" t="s">
        <v>7</v>
      </c>
      <c r="D118" s="3">
        <v>0</v>
      </c>
      <c r="E118" s="3">
        <v>48</v>
      </c>
    </row>
    <row r="119" spans="1:12" ht="18" thickBot="1" x14ac:dyDescent="0.25">
      <c r="A119" s="3" t="s">
        <v>8</v>
      </c>
      <c r="B119" s="8"/>
      <c r="C119" s="9" t="s">
        <v>9</v>
      </c>
      <c r="D119" s="3">
        <v>0</v>
      </c>
      <c r="E119" s="3">
        <v>0</v>
      </c>
    </row>
    <row r="120" spans="1:12" ht="17" thickBot="1" x14ac:dyDescent="0.25">
      <c r="A120" s="7" t="s">
        <v>10</v>
      </c>
      <c r="B120" s="10" t="s">
        <v>11</v>
      </c>
      <c r="C120" s="11" t="s">
        <v>12</v>
      </c>
      <c r="D120" s="3">
        <v>47</v>
      </c>
      <c r="E120" s="3">
        <v>51</v>
      </c>
      <c r="F120" s="63" t="s">
        <v>31</v>
      </c>
      <c r="G120" s="63" t="s">
        <v>32</v>
      </c>
      <c r="H120" s="63" t="s">
        <v>33</v>
      </c>
      <c r="I120" t="s">
        <v>34</v>
      </c>
      <c r="J120" t="s">
        <v>35</v>
      </c>
      <c r="K120" t="s">
        <v>36</v>
      </c>
      <c r="L120" t="s">
        <v>37</v>
      </c>
    </row>
    <row r="121" spans="1:12" x14ac:dyDescent="0.2">
      <c r="A121" s="12">
        <v>1</v>
      </c>
      <c r="B121" s="13" t="s">
        <v>16</v>
      </c>
      <c r="C121" s="14" t="s">
        <v>17</v>
      </c>
      <c r="D121" s="12">
        <v>0.2680142514360504</v>
      </c>
      <c r="E121" s="12">
        <v>0.23413480488766258</v>
      </c>
      <c r="F121">
        <f>LN(D121/(D122+D123+D124))</f>
        <v>-1.0047208884996544</v>
      </c>
      <c r="G121">
        <f>LN(E121/(E122+E123+E124))</f>
        <v>-1.1851091300147953</v>
      </c>
      <c r="H121">
        <f>G121-F121</f>
        <v>-0.18038824151514099</v>
      </c>
      <c r="I121" s="64">
        <v>31714.3</v>
      </c>
      <c r="J121">
        <v>1861011916</v>
      </c>
      <c r="K121">
        <f>LN(J121/I121)/LN(2)</f>
        <v>15.840594268126205</v>
      </c>
      <c r="L121">
        <f>H121/K121</f>
        <v>-1.1387719328062762E-2</v>
      </c>
    </row>
    <row r="122" spans="1:12" x14ac:dyDescent="0.2">
      <c r="A122" s="15">
        <v>1</v>
      </c>
      <c r="B122" s="16" t="s">
        <v>16</v>
      </c>
      <c r="C122" s="17" t="s">
        <v>15</v>
      </c>
      <c r="D122" s="15">
        <v>0.27274049298334907</v>
      </c>
      <c r="E122" s="15">
        <v>0.20437524635396137</v>
      </c>
      <c r="F122">
        <f>LN(D122/(D121+D123+D124))</f>
        <v>-0.98076260189696185</v>
      </c>
      <c r="G122">
        <f>LN(E122/(E121+E123+E124))</f>
        <v>-1.3591699126234134</v>
      </c>
      <c r="H122">
        <f t="shared" ref="H122:H152" si="6">G122-F122</f>
        <v>-0.37840731072645151</v>
      </c>
      <c r="I122" s="64">
        <v>26845.9</v>
      </c>
      <c r="J122">
        <v>1599926464</v>
      </c>
      <c r="K122">
        <f>LN(J121/I121)/LN(2)</f>
        <v>15.840594268126205</v>
      </c>
      <c r="L122">
        <f t="shared" ref="L122:L152" si="7">H122/K122</f>
        <v>-2.3888454203253421E-2</v>
      </c>
    </row>
    <row r="123" spans="1:12" x14ac:dyDescent="0.2">
      <c r="A123" s="15">
        <v>1</v>
      </c>
      <c r="B123" s="16" t="s">
        <v>16</v>
      </c>
      <c r="C123" s="17" t="s">
        <v>14</v>
      </c>
      <c r="D123" s="15">
        <v>0.20708209118010615</v>
      </c>
      <c r="E123" s="15">
        <v>0.36026803310997241</v>
      </c>
      <c r="F123">
        <f>LN(D123/(D121+D122+D124))</f>
        <v>-1.3426044061038631</v>
      </c>
      <c r="G123">
        <f>LN(E123/(E121+E122+E124))</f>
        <v>-0.57420099606044128</v>
      </c>
      <c r="H123">
        <f t="shared" si="6"/>
        <v>0.76840341004342183</v>
      </c>
      <c r="I123" s="64">
        <v>27189.800000000003</v>
      </c>
      <c r="J123">
        <v>1692419139.9999998</v>
      </c>
      <c r="K123">
        <f>LN(J121/I121)/LN(2)</f>
        <v>15.840594268126205</v>
      </c>
      <c r="L123">
        <f t="shared" si="7"/>
        <v>4.8508496400893983E-2</v>
      </c>
    </row>
    <row r="124" spans="1:12" x14ac:dyDescent="0.2">
      <c r="A124" s="15">
        <v>1</v>
      </c>
      <c r="B124" s="16" t="s">
        <v>16</v>
      </c>
      <c r="C124" s="17" t="s">
        <v>13</v>
      </c>
      <c r="D124" s="15">
        <v>0.25216316440049441</v>
      </c>
      <c r="E124" s="15">
        <v>0.20122191564840364</v>
      </c>
      <c r="F124">
        <f>LN(D124/(D121+D122+D123))</f>
        <v>-1.0871084641866251</v>
      </c>
      <c r="G124">
        <f>LN(E124/(E121+E122+E123))</f>
        <v>-1.3786748084636429</v>
      </c>
      <c r="H124">
        <f t="shared" si="6"/>
        <v>-0.29156634427701777</v>
      </c>
      <c r="I124" s="64">
        <v>28967.599999999999</v>
      </c>
      <c r="J124">
        <v>1683510936</v>
      </c>
      <c r="K124">
        <f>LN(J121/I121)/LN(2)</f>
        <v>15.840594268126205</v>
      </c>
      <c r="L124">
        <f t="shared" si="7"/>
        <v>-1.8406275632202488E-2</v>
      </c>
    </row>
    <row r="125" spans="1:12" x14ac:dyDescent="0.2">
      <c r="A125" s="24">
        <v>2</v>
      </c>
      <c r="B125" s="25" t="s">
        <v>22</v>
      </c>
      <c r="C125" s="26" t="s">
        <v>17</v>
      </c>
      <c r="D125" s="24">
        <v>0.26663513087354146</v>
      </c>
      <c r="E125" s="24">
        <v>0.25896326710169365</v>
      </c>
      <c r="F125">
        <f>LN(D125/(D126+D127+D128))</f>
        <v>-1.0117621803255166</v>
      </c>
      <c r="G125">
        <f>LN(E125/(E126+E127+E128))</f>
        <v>-1.0513639703508122</v>
      </c>
      <c r="H125">
        <f t="shared" si="6"/>
        <v>-3.9601790025295625E-2</v>
      </c>
      <c r="I125" s="64">
        <v>27132.9</v>
      </c>
      <c r="J125">
        <v>1564049024</v>
      </c>
      <c r="K125">
        <f>LN(J122/I122)/LN(2)</f>
        <v>15.862944300173943</v>
      </c>
      <c r="L125">
        <f t="shared" si="7"/>
        <v>-2.4964968215176408E-3</v>
      </c>
    </row>
    <row r="126" spans="1:12" x14ac:dyDescent="0.2">
      <c r="A126" s="12">
        <v>2</v>
      </c>
      <c r="B126" s="13" t="s">
        <v>22</v>
      </c>
      <c r="C126" s="14" t="s">
        <v>14</v>
      </c>
      <c r="D126" s="12">
        <v>0.2094765058341217</v>
      </c>
      <c r="E126" s="12">
        <v>0.2573502456191803</v>
      </c>
      <c r="F126">
        <f>LN(D126/(D125+D127+D128))</f>
        <v>-1.3280837877641121</v>
      </c>
      <c r="G126">
        <f>LN(E126/(E125+E127+E128))</f>
        <v>-1.0597865592268858</v>
      </c>
      <c r="H126">
        <f t="shared" si="6"/>
        <v>0.26829722853722626</v>
      </c>
      <c r="I126" s="64">
        <v>28399.599999999999</v>
      </c>
      <c r="J126">
        <v>1751651755.9999998</v>
      </c>
      <c r="K126">
        <f>LN(J122/I122)/LN(2)</f>
        <v>15.862944300173943</v>
      </c>
      <c r="L126">
        <f t="shared" si="7"/>
        <v>1.6913457140127781E-2</v>
      </c>
    </row>
    <row r="127" spans="1:12" x14ac:dyDescent="0.2">
      <c r="A127" s="15">
        <v>2</v>
      </c>
      <c r="B127" s="16" t="s">
        <v>22</v>
      </c>
      <c r="C127" s="17" t="s">
        <v>18</v>
      </c>
      <c r="D127" s="15">
        <v>0.27380952380952384</v>
      </c>
      <c r="E127" s="15">
        <v>0.25427084097074565</v>
      </c>
      <c r="F127">
        <f>LN(D127/(D125+D126+D128))</f>
        <v>-0.97537964824416146</v>
      </c>
      <c r="G127">
        <f>LN(E127/(E125+E126+E128))</f>
        <v>-1.0759624747251639</v>
      </c>
      <c r="H127">
        <f t="shared" si="6"/>
        <v>-0.10058282648100247</v>
      </c>
      <c r="I127" s="64">
        <v>26951.45</v>
      </c>
      <c r="J127">
        <v>1567414064</v>
      </c>
      <c r="K127">
        <f>LN(J122/I122)/LN(2)</f>
        <v>15.862944300173943</v>
      </c>
      <c r="L127">
        <f t="shared" si="7"/>
        <v>-6.3407413263059584E-3</v>
      </c>
    </row>
    <row r="128" spans="1:12" x14ac:dyDescent="0.2">
      <c r="A128" s="15">
        <v>2</v>
      </c>
      <c r="B128" s="16" t="s">
        <v>22</v>
      </c>
      <c r="C128" s="17" t="s">
        <v>20</v>
      </c>
      <c r="D128" s="15">
        <v>0.25007883948281301</v>
      </c>
      <c r="E128" s="15">
        <v>0.22941564630838038</v>
      </c>
      <c r="F128">
        <f>LN(D128/(D125+D126+D127))</f>
        <v>-1.098191855615879</v>
      </c>
      <c r="G128">
        <f>LN(E128/(E125+E126+E127))</f>
        <v>-1.2116137202021147</v>
      </c>
      <c r="H128">
        <f t="shared" si="6"/>
        <v>-0.11342186458623571</v>
      </c>
      <c r="I128" s="64">
        <v>27405.300000000003</v>
      </c>
      <c r="J128">
        <v>1903306055.9999998</v>
      </c>
      <c r="K128">
        <f>LN(J122/I122)/LN(2)</f>
        <v>15.862944300173943</v>
      </c>
      <c r="L128">
        <f t="shared" si="7"/>
        <v>-7.1501142814321041E-3</v>
      </c>
    </row>
    <row r="129" spans="1:12" x14ac:dyDescent="0.2">
      <c r="A129" s="24">
        <v>3</v>
      </c>
      <c r="B129" s="25" t="s">
        <v>23</v>
      </c>
      <c r="C129" s="26" t="s">
        <v>17</v>
      </c>
      <c r="D129" s="24">
        <v>0.257519847925752</v>
      </c>
      <c r="E129" s="24">
        <v>0.35806747528284577</v>
      </c>
      <c r="F129">
        <f>LN(D129/(D130+D131+D132))</f>
        <v>-1.0588993426497944</v>
      </c>
      <c r="G129">
        <f>LN(E129/(E130+E131+E132))</f>
        <v>-0.58376174939514291</v>
      </c>
      <c r="H129">
        <f t="shared" si="6"/>
        <v>0.47513759325465144</v>
      </c>
      <c r="I129" s="64"/>
      <c r="K129">
        <f>LN(J123/I123)/LN(2)</f>
        <v>15.925661841771982</v>
      </c>
      <c r="L129">
        <f t="shared" si="7"/>
        <v>2.9834715691902752E-2</v>
      </c>
    </row>
    <row r="130" spans="1:12" x14ac:dyDescent="0.2">
      <c r="A130" s="12">
        <v>3</v>
      </c>
      <c r="B130" s="13" t="s">
        <v>23</v>
      </c>
      <c r="C130" s="14" t="s">
        <v>13</v>
      </c>
      <c r="D130" s="12">
        <v>0.22889410712288938</v>
      </c>
      <c r="E130" s="12">
        <v>0.19243706044236064</v>
      </c>
      <c r="F130">
        <f>LN(D130/(D129+D131+D132))</f>
        <v>-1.2145662266822397</v>
      </c>
      <c r="G130">
        <f>LN(E130/(E129+E131+E132))</f>
        <v>-1.4342518542597957</v>
      </c>
      <c r="H130">
        <f t="shared" si="6"/>
        <v>-0.21968562757755605</v>
      </c>
      <c r="K130">
        <f>LN(J123/I123)/LN(2)</f>
        <v>15.925661841771982</v>
      </c>
      <c r="L130">
        <f t="shared" si="7"/>
        <v>-1.3794442564473826E-2</v>
      </c>
    </row>
    <row r="131" spans="1:12" x14ac:dyDescent="0.2">
      <c r="A131" s="15">
        <v>3</v>
      </c>
      <c r="B131" s="16" t="s">
        <v>23</v>
      </c>
      <c r="C131" s="17" t="s">
        <v>19</v>
      </c>
      <c r="D131" s="15">
        <v>0.26937269372693728</v>
      </c>
      <c r="E131" s="15">
        <v>0.26776067679135662</v>
      </c>
      <c r="F131">
        <f>LN(D131/(D129+D130+D132))</f>
        <v>-0.99780758954614401</v>
      </c>
      <c r="G131">
        <f>LN(E131/(E129+E130+E132))</f>
        <v>-1.0060138202964959</v>
      </c>
      <c r="H131">
        <f t="shared" si="6"/>
        <v>-8.2062307503518728E-3</v>
      </c>
      <c r="K131">
        <f>LN(J123/I123)/LN(2)</f>
        <v>15.925661841771982</v>
      </c>
      <c r="L131">
        <f t="shared" si="7"/>
        <v>-5.1528349853740207E-4</v>
      </c>
    </row>
    <row r="132" spans="1:12" x14ac:dyDescent="0.2">
      <c r="A132" s="15">
        <v>3</v>
      </c>
      <c r="B132" s="16" t="s">
        <v>23</v>
      </c>
      <c r="C132" s="17" t="s">
        <v>20</v>
      </c>
      <c r="D132" s="15">
        <v>0.24421335122442134</v>
      </c>
      <c r="E132" s="15">
        <v>0.18173478748343697</v>
      </c>
      <c r="F132">
        <f>LN(D132/(D129+D130+D131))</f>
        <v>-1.1297168922355585</v>
      </c>
      <c r="G132">
        <f>LN(E132/(E129+E130+E131))</f>
        <v>-1.5046380920530884</v>
      </c>
      <c r="H132">
        <f t="shared" si="6"/>
        <v>-0.37492119981752992</v>
      </c>
      <c r="K132">
        <f>LN(J123/I123)/LN(2)</f>
        <v>15.925661841771982</v>
      </c>
      <c r="L132">
        <f t="shared" si="7"/>
        <v>-2.3541954082820962E-2</v>
      </c>
    </row>
    <row r="133" spans="1:12" x14ac:dyDescent="0.2">
      <c r="A133" s="24">
        <v>4</v>
      </c>
      <c r="B133" s="25" t="s">
        <v>24</v>
      </c>
      <c r="C133" s="26" t="s">
        <v>17</v>
      </c>
      <c r="D133" s="24">
        <v>0.25032920726889651</v>
      </c>
      <c r="E133" s="24">
        <v>0.43910806174957118</v>
      </c>
      <c r="F133">
        <f>LN(D133/(D134+D135+D136))</f>
        <v>-1.0968572864626527</v>
      </c>
      <c r="G133">
        <f>LN(E133/(E134+E135+E136))</f>
        <v>-0.24478272641769092</v>
      </c>
      <c r="H133">
        <f t="shared" si="6"/>
        <v>0.85207456004496174</v>
      </c>
      <c r="K133">
        <f>LN(J124/I124)/LN(2)</f>
        <v>15.826673406740001</v>
      </c>
      <c r="L133">
        <f t="shared" si="7"/>
        <v>5.3837881034563738E-2</v>
      </c>
    </row>
    <row r="134" spans="1:12" x14ac:dyDescent="0.2">
      <c r="A134" s="12">
        <v>4</v>
      </c>
      <c r="B134" s="13" t="s">
        <v>24</v>
      </c>
      <c r="C134" s="14" t="s">
        <v>15</v>
      </c>
      <c r="D134" s="12">
        <v>0.24400842770608366</v>
      </c>
      <c r="E134" s="12">
        <v>0.16895368782161235</v>
      </c>
      <c r="F134">
        <f>LN(D134/(D133+D135+D136))</f>
        <v>-1.1308274638822775</v>
      </c>
      <c r="G134">
        <f>LN(E134/(E133+E135+E136))</f>
        <v>-1.5930608831527777</v>
      </c>
      <c r="H134">
        <f t="shared" si="6"/>
        <v>-0.46223341927050021</v>
      </c>
      <c r="K134">
        <f>LN(J124/I124)/LN(2)</f>
        <v>15.826673406740001</v>
      </c>
      <c r="L134">
        <f t="shared" si="7"/>
        <v>-2.9205974457882724E-2</v>
      </c>
    </row>
    <row r="135" spans="1:12" x14ac:dyDescent="0.2">
      <c r="A135" s="15">
        <v>4</v>
      </c>
      <c r="B135" s="16" t="s">
        <v>24</v>
      </c>
      <c r="C135" s="17" t="s">
        <v>18</v>
      </c>
      <c r="D135" s="15">
        <v>0.2374242823281538</v>
      </c>
      <c r="E135" s="15">
        <v>0.21587846116148002</v>
      </c>
      <c r="F135">
        <f>LN(D135/(D133+D134+D136))</f>
        <v>-1.1668530440224727</v>
      </c>
      <c r="G135">
        <f>LN(E135/(E133+E134+E136))</f>
        <v>-1.2898484628516385</v>
      </c>
      <c r="H135">
        <f t="shared" si="6"/>
        <v>-0.12299541882916576</v>
      </c>
      <c r="K135">
        <f>LN(J124/I124)/LN(2)</f>
        <v>15.826673406740001</v>
      </c>
      <c r="L135">
        <f t="shared" si="7"/>
        <v>-7.7714005759913201E-3</v>
      </c>
    </row>
    <row r="136" spans="1:12" x14ac:dyDescent="0.2">
      <c r="A136" s="15">
        <v>4</v>
      </c>
      <c r="B136" s="16" t="s">
        <v>24</v>
      </c>
      <c r="C136" s="17" t="s">
        <v>19</v>
      </c>
      <c r="D136" s="15">
        <v>0.26823808269686594</v>
      </c>
      <c r="E136" s="15">
        <v>0.17605978926733643</v>
      </c>
      <c r="F136">
        <f>LN(D136/(D133+D134+D135))</f>
        <v>-1.0035802570531154</v>
      </c>
      <c r="G136">
        <f>LN(E136/(E133+E134+E135))</f>
        <v>-1.5432743183910149</v>
      </c>
      <c r="H136">
        <f t="shared" si="6"/>
        <v>-0.53969406133789954</v>
      </c>
      <c r="K136">
        <f>LN(J124/I124)/LN(2)</f>
        <v>15.826673406740001</v>
      </c>
      <c r="L136">
        <f t="shared" si="7"/>
        <v>-3.4100284214373409E-2</v>
      </c>
    </row>
    <row r="137" spans="1:12" x14ac:dyDescent="0.2">
      <c r="A137" s="15">
        <v>5</v>
      </c>
      <c r="B137" s="16" t="s">
        <v>25</v>
      </c>
      <c r="C137" s="17" t="s">
        <v>14</v>
      </c>
      <c r="D137" s="15">
        <v>0.22895401163428822</v>
      </c>
      <c r="E137" s="15">
        <v>0.26172556719022688</v>
      </c>
      <c r="F137">
        <f>LN(D137/(D138+D139+D140))</f>
        <v>-1.2142268586412288</v>
      </c>
      <c r="G137">
        <f>LN(E137/(E138+E139+E140))</f>
        <v>-1.0370191143275407</v>
      </c>
      <c r="H137">
        <f t="shared" si="6"/>
        <v>0.17720774431368813</v>
      </c>
      <c r="K137">
        <f>LN(J125/I125)/LN(2)</f>
        <v>15.814882955034642</v>
      </c>
      <c r="L137">
        <f t="shared" si="7"/>
        <v>1.1205125249268717E-2</v>
      </c>
    </row>
    <row r="138" spans="1:12" x14ac:dyDescent="0.2">
      <c r="A138" s="15">
        <v>5</v>
      </c>
      <c r="B138" s="16" t="s">
        <v>25</v>
      </c>
      <c r="C138" s="17" t="s">
        <v>13</v>
      </c>
      <c r="D138" s="15">
        <v>0.26912523323455162</v>
      </c>
      <c r="E138" s="15">
        <v>0.25256326352530539</v>
      </c>
      <c r="F138">
        <f>LN(D138/(D137+D139+D140))</f>
        <v>-0.9990653050545204</v>
      </c>
      <c r="G138">
        <f>LN(E138/(E137+E139+E140))</f>
        <v>-1.0849879022561344</v>
      </c>
      <c r="H138">
        <f t="shared" si="6"/>
        <v>-8.5922597201613993E-2</v>
      </c>
      <c r="K138">
        <f>LN(J125/I125)/LN(2)</f>
        <v>15.814882955034642</v>
      </c>
      <c r="L138">
        <f t="shared" si="7"/>
        <v>-5.433021379033392E-3</v>
      </c>
    </row>
    <row r="139" spans="1:12" x14ac:dyDescent="0.2">
      <c r="A139" s="12">
        <v>5</v>
      </c>
      <c r="B139" s="13" t="s">
        <v>25</v>
      </c>
      <c r="C139" s="14" t="s">
        <v>20</v>
      </c>
      <c r="D139" s="12">
        <v>0.22604543957853152</v>
      </c>
      <c r="E139" s="12">
        <v>0.2768324607329844</v>
      </c>
      <c r="F139">
        <f>LN(D139/(D137+D138+D140))</f>
        <v>-1.2307771252561592</v>
      </c>
      <c r="G139">
        <f>LN(E139/(E137+E138+E140))</f>
        <v>-0.96022843490557475</v>
      </c>
      <c r="H139">
        <f t="shared" si="6"/>
        <v>0.27054869035058449</v>
      </c>
      <c r="K139">
        <f>LN(J125/I125)/LN(2)</f>
        <v>15.814882955034642</v>
      </c>
      <c r="L139">
        <f t="shared" si="7"/>
        <v>1.7107220528904121E-2</v>
      </c>
    </row>
    <row r="140" spans="1:12" x14ac:dyDescent="0.2">
      <c r="A140" s="36">
        <v>5</v>
      </c>
      <c r="B140" s="37" t="s">
        <v>25</v>
      </c>
      <c r="C140" s="38" t="s">
        <v>21</v>
      </c>
      <c r="D140" s="36">
        <v>0.27587531555262867</v>
      </c>
      <c r="E140" s="36">
        <v>0.20887870855148341</v>
      </c>
      <c r="F140">
        <f>LN(D140/(D137+D138+D139))</f>
        <v>-0.96501458524484929</v>
      </c>
      <c r="G140">
        <f>LN(E140/(E137+E138+E139))</f>
        <v>-1.3316975537486659</v>
      </c>
      <c r="H140">
        <f t="shared" si="6"/>
        <v>-0.36668296850381665</v>
      </c>
      <c r="K140">
        <f>LN(J125/I125)/LN(2)</f>
        <v>15.814882955034642</v>
      </c>
      <c r="L140">
        <f t="shared" si="7"/>
        <v>-2.3185942605227043E-2</v>
      </c>
    </row>
    <row r="141" spans="1:12" x14ac:dyDescent="0.2">
      <c r="A141" s="15">
        <v>6</v>
      </c>
      <c r="B141" s="16" t="s">
        <v>26</v>
      </c>
      <c r="C141" s="17" t="s">
        <v>15</v>
      </c>
      <c r="D141" s="15">
        <v>0.27520387131463392</v>
      </c>
      <c r="E141" s="15">
        <v>0.28320468458876763</v>
      </c>
      <c r="F141">
        <f>LN(D141/(D142+D143+D144))</f>
        <v>-0.96837824025948516</v>
      </c>
      <c r="G141">
        <f>LN(E141/(E142+E143+E144))</f>
        <v>-0.92862042291000924</v>
      </c>
      <c r="H141">
        <f t="shared" si="6"/>
        <v>3.9757817349475921E-2</v>
      </c>
      <c r="K141">
        <f>LN(J126/I126)/LN(2)</f>
        <v>15.912485847296921</v>
      </c>
      <c r="L141">
        <f t="shared" si="7"/>
        <v>2.498529628306293E-3</v>
      </c>
    </row>
    <row r="142" spans="1:12" x14ac:dyDescent="0.2">
      <c r="A142" s="15">
        <v>6</v>
      </c>
      <c r="B142" s="16" t="s">
        <v>26</v>
      </c>
      <c r="C142" s="17" t="s">
        <v>14</v>
      </c>
      <c r="D142" s="15">
        <v>0.22260059145084685</v>
      </c>
      <c r="E142" s="15">
        <v>0.26155620619288439</v>
      </c>
      <c r="F142">
        <f>LN(D142/(D141+D143+D144))</f>
        <v>-1.2505751617616907</v>
      </c>
      <c r="G142">
        <f>LN(E142/(E141+E143+E144))</f>
        <v>-1.0378957924368679</v>
      </c>
      <c r="H142">
        <f t="shared" si="6"/>
        <v>0.21267936932482279</v>
      </c>
      <c r="K142">
        <f>LN(J126/I126)/LN(2)</f>
        <v>15.912485847296921</v>
      </c>
      <c r="L142">
        <f t="shared" si="7"/>
        <v>1.3365565340688172E-2</v>
      </c>
    </row>
    <row r="143" spans="1:12" x14ac:dyDescent="0.2">
      <c r="A143" s="12">
        <v>6</v>
      </c>
      <c r="B143" s="13" t="s">
        <v>26</v>
      </c>
      <c r="C143" s="14" t="s">
        <v>18</v>
      </c>
      <c r="D143" s="12">
        <v>0.24536248767810742</v>
      </c>
      <c r="E143" s="12">
        <v>0.19439268920237773</v>
      </c>
      <c r="F143">
        <f>LN(D143/(D141+D142+D144))</f>
        <v>-1.1235008591815976</v>
      </c>
      <c r="G143">
        <f>LN(E143/(E141+E142+E144))</f>
        <v>-1.4217161319998728</v>
      </c>
      <c r="H143">
        <f t="shared" si="6"/>
        <v>-0.2982152728182752</v>
      </c>
      <c r="K143">
        <f>LN(J126/I126)/LN(2)</f>
        <v>15.912485847296921</v>
      </c>
      <c r="L143">
        <f t="shared" si="7"/>
        <v>-1.8740960757488028E-2</v>
      </c>
    </row>
    <row r="144" spans="1:12" x14ac:dyDescent="0.2">
      <c r="A144" s="36">
        <v>6</v>
      </c>
      <c r="B144" s="37" t="s">
        <v>26</v>
      </c>
      <c r="C144" s="38" t="s">
        <v>21</v>
      </c>
      <c r="D144" s="36">
        <v>0.25683304955641184</v>
      </c>
      <c r="E144" s="36">
        <v>0.26084642001597019</v>
      </c>
      <c r="F144">
        <f>LN(D144/(D141+D142+D143))</f>
        <v>-1.0624944560630867</v>
      </c>
      <c r="G144">
        <f>LN(E144/(E141+E142+E143))</f>
        <v>-1.0415739156421817</v>
      </c>
      <c r="H144">
        <f t="shared" si="6"/>
        <v>2.0920540420904965E-2</v>
      </c>
      <c r="K144">
        <f>LN(J126/I126)/LN(2)</f>
        <v>15.912485847296921</v>
      </c>
      <c r="L144">
        <f t="shared" si="7"/>
        <v>1.3147248407110929E-3</v>
      </c>
    </row>
    <row r="145" spans="1:12" x14ac:dyDescent="0.2">
      <c r="A145" s="15">
        <v>7</v>
      </c>
      <c r="B145" s="16" t="s">
        <v>27</v>
      </c>
      <c r="C145" s="17" t="s">
        <v>15</v>
      </c>
      <c r="D145" s="15">
        <v>0.2843533746742159</v>
      </c>
      <c r="E145" s="15">
        <v>0.29775690339298727</v>
      </c>
      <c r="F145">
        <f>LN(D145/(D146+D147+D148))</f>
        <v>-0.92296876336990019</v>
      </c>
      <c r="G145">
        <f>LN(E145/(E146+E147+E148))</f>
        <v>-0.85800224237815526</v>
      </c>
      <c r="H145">
        <f t="shared" si="6"/>
        <v>6.4966520991744936E-2</v>
      </c>
      <c r="K145">
        <f>LN(J127/I127)/LN(2)</f>
        <v>15.827663928852854</v>
      </c>
      <c r="L145">
        <f t="shared" si="7"/>
        <v>4.1046184252949026E-3</v>
      </c>
    </row>
    <row r="146" spans="1:12" x14ac:dyDescent="0.2">
      <c r="A146" s="15">
        <v>7</v>
      </c>
      <c r="B146" s="16" t="s">
        <v>27</v>
      </c>
      <c r="C146" s="17" t="s">
        <v>13</v>
      </c>
      <c r="D146" s="15">
        <v>0.24633773703603848</v>
      </c>
      <c r="E146" s="15">
        <v>0.30423516074176049</v>
      </c>
      <c r="F146">
        <f>LN(D146/(D145+D147+D148))</f>
        <v>-1.118240831427922</v>
      </c>
      <c r="G146">
        <f>LN(E146/(E145+E147+E148))</f>
        <v>-0.82721077117467667</v>
      </c>
      <c r="H146">
        <f t="shared" si="6"/>
        <v>0.29103006025324529</v>
      </c>
      <c r="K146">
        <f>LN(J127/I127)/LN(2)</f>
        <v>15.827663928852854</v>
      </c>
      <c r="L146">
        <f t="shared" si="7"/>
        <v>1.8387429854554559E-2</v>
      </c>
    </row>
    <row r="147" spans="1:12" x14ac:dyDescent="0.2">
      <c r="A147" s="12">
        <v>7</v>
      </c>
      <c r="B147" s="13" t="s">
        <v>27</v>
      </c>
      <c r="C147" s="14" t="s">
        <v>19</v>
      </c>
      <c r="D147" s="12">
        <v>0.23025074143974111</v>
      </c>
      <c r="E147" s="12">
        <v>0.19653413231840622</v>
      </c>
      <c r="F147">
        <f>LN(D147/(D145+D146+D148))</f>
        <v>-1.206895928301541</v>
      </c>
      <c r="G147">
        <f>LN(E147/(E145+E146+E148))</f>
        <v>-1.4080985871343936</v>
      </c>
      <c r="H147">
        <f t="shared" si="6"/>
        <v>-0.2012026588328526</v>
      </c>
      <c r="K147">
        <f>LN(J127/I127)/LN(2)</f>
        <v>15.827663928852854</v>
      </c>
      <c r="L147">
        <f t="shared" si="7"/>
        <v>-1.2712088134880889E-2</v>
      </c>
    </row>
    <row r="148" spans="1:12" x14ac:dyDescent="0.2">
      <c r="A148" s="36">
        <v>7</v>
      </c>
      <c r="B148" s="37" t="s">
        <v>27</v>
      </c>
      <c r="C148" s="38" t="s">
        <v>21</v>
      </c>
      <c r="D148" s="36">
        <v>0.23905814685000448</v>
      </c>
      <c r="E148" s="36">
        <v>0.20147380354684591</v>
      </c>
      <c r="F148">
        <f>LN(D148/(D145+D146+D147))</f>
        <v>-1.1578501318665326</v>
      </c>
      <c r="G148">
        <f>LN(E148/(E145+E146+E147))</f>
        <v>-1.377108408473259</v>
      </c>
      <c r="H148">
        <f t="shared" si="6"/>
        <v>-0.21925827660672637</v>
      </c>
      <c r="K148">
        <f>LN(J127/I127)/LN(2)</f>
        <v>15.827663928852854</v>
      </c>
      <c r="L148">
        <f t="shared" si="7"/>
        <v>-1.3852851412079332E-2</v>
      </c>
    </row>
    <row r="149" spans="1:12" x14ac:dyDescent="0.2">
      <c r="A149" s="15">
        <v>8</v>
      </c>
      <c r="B149" s="16" t="s">
        <v>28</v>
      </c>
      <c r="C149" s="17" t="s">
        <v>18</v>
      </c>
      <c r="D149" s="15">
        <v>0.2654344756770633</v>
      </c>
      <c r="E149" s="15">
        <v>0.23765020026702269</v>
      </c>
      <c r="F149">
        <f>LN(D149/(D150+D151+D152))</f>
        <v>-1.0179111867807824</v>
      </c>
      <c r="G149">
        <f>LN(E149/(E150+E151+E152))</f>
        <v>-1.165605659363925</v>
      </c>
      <c r="H149">
        <f t="shared" si="6"/>
        <v>-0.14769447258314261</v>
      </c>
      <c r="K149">
        <f>LN(J128/I128)/LN(2)</f>
        <v>16.08369311574091</v>
      </c>
      <c r="L149">
        <f t="shared" si="7"/>
        <v>-9.1828705957213187E-3</v>
      </c>
    </row>
    <row r="150" spans="1:12" x14ac:dyDescent="0.2">
      <c r="A150" s="15">
        <v>8</v>
      </c>
      <c r="B150" s="16" t="s">
        <v>28</v>
      </c>
      <c r="C150" s="17" t="s">
        <v>19</v>
      </c>
      <c r="D150" s="15">
        <v>0.25028879476318827</v>
      </c>
      <c r="E150" s="15">
        <v>0.22702734080222906</v>
      </c>
      <c r="F150">
        <f>LN(D150/(D149+D151+D152))</f>
        <v>-1.097072642482517</v>
      </c>
      <c r="G150">
        <f>LN(E150/(E149+E151+E152))</f>
        <v>-1.2251732239394015</v>
      </c>
      <c r="H150">
        <f t="shared" si="6"/>
        <v>-0.12810058145688452</v>
      </c>
      <c r="K150">
        <f>LN(J128/I128)/LN(2)</f>
        <v>16.08369311574091</v>
      </c>
      <c r="L150">
        <f t="shared" si="7"/>
        <v>-7.9646248243516946E-3</v>
      </c>
    </row>
    <row r="151" spans="1:12" x14ac:dyDescent="0.2">
      <c r="A151" s="15">
        <v>8</v>
      </c>
      <c r="B151" s="16" t="s">
        <v>28</v>
      </c>
      <c r="C151" s="17" t="s">
        <v>20</v>
      </c>
      <c r="D151" s="15">
        <v>0.25433192144782441</v>
      </c>
      <c r="E151" s="15">
        <v>0.32449062518140132</v>
      </c>
      <c r="F151">
        <f>LN(D151/(D149+D150+D152))</f>
        <v>-1.0756403749924268</v>
      </c>
      <c r="G151">
        <f>LN(E151/(E149+E150+E152))</f>
        <v>-0.73321038995893184</v>
      </c>
      <c r="H151">
        <f t="shared" si="6"/>
        <v>0.34242998503349498</v>
      </c>
      <c r="K151">
        <f>LN(J128/I128)/LN(2)</f>
        <v>16.08369311574091</v>
      </c>
      <c r="L151">
        <f t="shared" si="7"/>
        <v>2.1290507259079883E-2</v>
      </c>
    </row>
    <row r="152" spans="1:12" x14ac:dyDescent="0.2">
      <c r="A152" s="42">
        <v>8</v>
      </c>
      <c r="B152" s="43" t="s">
        <v>28</v>
      </c>
      <c r="C152" s="44" t="s">
        <v>21</v>
      </c>
      <c r="D152" s="42">
        <v>0.22994480811192397</v>
      </c>
      <c r="E152" s="42">
        <v>0.21083183374934689</v>
      </c>
      <c r="F152">
        <f>LN(D152/(D149+D150+D151))</f>
        <v>-1.2086228746594354</v>
      </c>
      <c r="G152">
        <f>LN(E152/(E149+E150+E151))</f>
        <v>-1.3199186173453874</v>
      </c>
      <c r="H152">
        <f t="shared" si="6"/>
        <v>-0.11129574268595199</v>
      </c>
      <c r="K152">
        <f>LN(J128/I128)/LN(2)</f>
        <v>16.08369311574091</v>
      </c>
      <c r="L152">
        <f t="shared" si="7"/>
        <v>-6.9197877555266353E-3</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-0.25938375012788129</v>
      </c>
      <c r="E159">
        <f t="shared" ref="E159:E190" si="8">AVERAGE(L7,L83,L121,L45)</f>
        <v>1.4958535556383254E-4</v>
      </c>
      <c r="F159">
        <f t="shared" ref="F159:F190" si="9">_xlfn.STDEV.S(L7,L45,L83,L121)</f>
        <v>1.8582817465431362E-2</v>
      </c>
      <c r="G159">
        <v>1</v>
      </c>
    </row>
    <row r="160" spans="1:12" x14ac:dyDescent="0.2">
      <c r="A160" s="15">
        <v>1</v>
      </c>
      <c r="B160" s="16" t="s">
        <v>16</v>
      </c>
      <c r="C160" s="17" t="s">
        <v>15</v>
      </c>
      <c r="D160">
        <v>0.54336290497606865</v>
      </c>
      <c r="E160">
        <f t="shared" si="8"/>
        <v>-1.6592966563927929E-2</v>
      </c>
      <c r="F160">
        <f t="shared" si="9"/>
        <v>2.4951906347782545E-2</v>
      </c>
      <c r="G160">
        <v>5</v>
      </c>
    </row>
    <row r="161" spans="1:7" x14ac:dyDescent="0.2">
      <c r="A161" s="15">
        <v>1</v>
      </c>
      <c r="B161" s="16" t="s">
        <v>16</v>
      </c>
      <c r="C161" s="17" t="s">
        <v>14</v>
      </c>
      <c r="D161">
        <v>-0.25938375012788129</v>
      </c>
      <c r="E161">
        <f t="shared" si="8"/>
        <v>2.5451098555373711E-2</v>
      </c>
      <c r="F161">
        <f t="shared" si="9"/>
        <v>1.9387083739145088E-2</v>
      </c>
      <c r="G161">
        <v>2</v>
      </c>
    </row>
    <row r="162" spans="1:7" x14ac:dyDescent="0.2">
      <c r="A162" s="15">
        <v>1</v>
      </c>
      <c r="B162" s="16" t="s">
        <v>16</v>
      </c>
      <c r="C162" s="17" t="s">
        <v>13</v>
      </c>
      <c r="D162">
        <v>-2.4595404720306302E-2</v>
      </c>
      <c r="E162">
        <f t="shared" si="8"/>
        <v>-1.3973302953031445E-2</v>
      </c>
      <c r="F162">
        <f t="shared" si="9"/>
        <v>8.0491397947453618E-3</v>
      </c>
      <c r="G162">
        <v>4</v>
      </c>
    </row>
    <row r="163" spans="1:7" x14ac:dyDescent="0.2">
      <c r="A163" s="24">
        <v>2</v>
      </c>
      <c r="B163" s="25" t="s">
        <v>22</v>
      </c>
      <c r="C163" s="26" t="s">
        <v>17</v>
      </c>
      <c r="D163">
        <v>-0.30102999566398125</v>
      </c>
      <c r="E163">
        <f t="shared" si="8"/>
        <v>-3.6475650591651461E-3</v>
      </c>
      <c r="F163">
        <f t="shared" si="9"/>
        <v>1.1742640638909974E-2</v>
      </c>
      <c r="G163">
        <v>1</v>
      </c>
    </row>
    <row r="164" spans="1:7" x14ac:dyDescent="0.2">
      <c r="A164" s="12">
        <v>2</v>
      </c>
      <c r="B164" s="13" t="s">
        <v>22</v>
      </c>
      <c r="C164" s="14" t="s">
        <v>14</v>
      </c>
      <c r="D164">
        <v>-0.30102999566398125</v>
      </c>
      <c r="E164">
        <f t="shared" si="8"/>
        <v>1.2502185818291846E-2</v>
      </c>
      <c r="F164">
        <f t="shared" si="9"/>
        <v>2.910480653809612E-2</v>
      </c>
      <c r="G164">
        <v>2</v>
      </c>
    </row>
    <row r="165" spans="1:7" x14ac:dyDescent="0.2">
      <c r="A165" s="15">
        <v>2</v>
      </c>
      <c r="B165" s="16" t="s">
        <v>22</v>
      </c>
      <c r="C165" s="17" t="s">
        <v>18</v>
      </c>
      <c r="D165">
        <v>0.90308998699194365</v>
      </c>
      <c r="E165">
        <f t="shared" si="8"/>
        <v>-1.0159678902878331E-2</v>
      </c>
      <c r="F165">
        <f t="shared" si="9"/>
        <v>3.5460657222322611E-2</v>
      </c>
      <c r="G165">
        <v>6</v>
      </c>
    </row>
    <row r="166" spans="1:7" x14ac:dyDescent="0.2">
      <c r="A166" s="15">
        <v>2</v>
      </c>
      <c r="B166" s="16" t="s">
        <v>22</v>
      </c>
      <c r="C166" s="17" t="s">
        <v>20</v>
      </c>
      <c r="D166">
        <v>-0.30102999566398125</v>
      </c>
      <c r="E166">
        <f t="shared" si="8"/>
        <v>-3.8097328776214045E-3</v>
      </c>
      <c r="F166">
        <f t="shared" si="9"/>
        <v>1.1044148537256415E-2</v>
      </c>
      <c r="G166">
        <v>3</v>
      </c>
    </row>
    <row r="167" spans="1:7" x14ac:dyDescent="0.2">
      <c r="A167" s="24">
        <v>3</v>
      </c>
      <c r="B167" s="25" t="s">
        <v>23</v>
      </c>
      <c r="C167" s="26" t="s">
        <v>17</v>
      </c>
      <c r="D167">
        <v>-0.4600704139038686</v>
      </c>
      <c r="E167">
        <f t="shared" si="8"/>
        <v>2.3544394906843159E-3</v>
      </c>
      <c r="F167">
        <f t="shared" si="9"/>
        <v>1.9040484022328295E-2</v>
      </c>
      <c r="G167">
        <v>1</v>
      </c>
    </row>
    <row r="168" spans="1:7" x14ac:dyDescent="0.2">
      <c r="A168" s="12">
        <v>3</v>
      </c>
      <c r="B168" s="13" t="s">
        <v>23</v>
      </c>
      <c r="C168" s="14" t="s">
        <v>13</v>
      </c>
      <c r="D168">
        <v>-0.22528206849629373</v>
      </c>
      <c r="E168">
        <f t="shared" si="8"/>
        <v>6.2745691287977934E-4</v>
      </c>
      <c r="F168">
        <f t="shared" si="9"/>
        <v>1.3700777868228396E-2</v>
      </c>
      <c r="G168">
        <v>4</v>
      </c>
    </row>
    <row r="169" spans="1:7" x14ac:dyDescent="0.2">
      <c r="A169" s="15">
        <v>3</v>
      </c>
      <c r="B169" s="16" t="s">
        <v>23</v>
      </c>
      <c r="C169" s="17" t="s">
        <v>19</v>
      </c>
      <c r="D169">
        <v>1.1454228963040309</v>
      </c>
      <c r="E169">
        <f t="shared" si="8"/>
        <v>-6.724492231222649E-3</v>
      </c>
      <c r="F169">
        <f t="shared" si="9"/>
        <v>2.0133404064065354E-2</v>
      </c>
      <c r="G169">
        <v>7</v>
      </c>
    </row>
    <row r="170" spans="1:7" x14ac:dyDescent="0.2">
      <c r="A170" s="15">
        <v>3</v>
      </c>
      <c r="B170" s="16" t="s">
        <v>23</v>
      </c>
      <c r="C170" s="17" t="s">
        <v>20</v>
      </c>
      <c r="D170">
        <v>-0.46007041390386871</v>
      </c>
      <c r="E170">
        <f t="shared" si="8"/>
        <v>-1.3960539202744707E-3</v>
      </c>
      <c r="F170">
        <f t="shared" si="9"/>
        <v>3.1935867763325534E-2</v>
      </c>
      <c r="G170">
        <v>3</v>
      </c>
    </row>
    <row r="171" spans="1:7" x14ac:dyDescent="0.2">
      <c r="A171" s="24">
        <v>4</v>
      </c>
      <c r="B171" s="25" t="s">
        <v>24</v>
      </c>
      <c r="C171" s="26" t="s">
        <v>17</v>
      </c>
      <c r="D171">
        <v>-0.90308998699194354</v>
      </c>
      <c r="E171">
        <f t="shared" si="8"/>
        <v>1.1472861529471266E-2</v>
      </c>
      <c r="F171">
        <f t="shared" si="9"/>
        <v>2.8254243134184974E-2</v>
      </c>
      <c r="G171">
        <v>1</v>
      </c>
    </row>
    <row r="172" spans="1:7" x14ac:dyDescent="0.2">
      <c r="A172" s="12">
        <v>4</v>
      </c>
      <c r="B172" s="13" t="s">
        <v>24</v>
      </c>
      <c r="C172" s="14" t="s">
        <v>15</v>
      </c>
      <c r="D172">
        <v>-0.10034333188799371</v>
      </c>
      <c r="E172">
        <f t="shared" si="8"/>
        <v>2.6685803354024179E-4</v>
      </c>
      <c r="F172">
        <f t="shared" si="9"/>
        <v>2.2923932893121873E-2</v>
      </c>
      <c r="G172">
        <v>5</v>
      </c>
    </row>
    <row r="173" spans="1:7" x14ac:dyDescent="0.2">
      <c r="A173" s="15">
        <v>4</v>
      </c>
      <c r="B173" s="16" t="s">
        <v>24</v>
      </c>
      <c r="C173" s="17" t="s">
        <v>18</v>
      </c>
      <c r="D173">
        <v>0.30102999566398114</v>
      </c>
      <c r="E173">
        <f t="shared" si="8"/>
        <v>-5.5186090413871982E-3</v>
      </c>
      <c r="F173">
        <f t="shared" si="9"/>
        <v>1.3820918959408629E-2</v>
      </c>
      <c r="G173">
        <v>6</v>
      </c>
    </row>
    <row r="174" spans="1:7" x14ac:dyDescent="0.2">
      <c r="A174" s="36">
        <v>4</v>
      </c>
      <c r="B174" s="37" t="s">
        <v>24</v>
      </c>
      <c r="C174" s="38" t="s">
        <v>19</v>
      </c>
      <c r="D174">
        <v>0.70240332321595611</v>
      </c>
      <c r="E174">
        <f t="shared" si="8"/>
        <v>-1.1939947970763904E-2</v>
      </c>
      <c r="F174">
        <f t="shared" si="9"/>
        <v>1.4804628979666366E-2</v>
      </c>
      <c r="G174">
        <v>7</v>
      </c>
    </row>
    <row r="175" spans="1:7" x14ac:dyDescent="0.2">
      <c r="A175" s="15">
        <v>5</v>
      </c>
      <c r="B175" s="16" t="s">
        <v>25</v>
      </c>
      <c r="C175" s="17" t="s">
        <v>14</v>
      </c>
      <c r="D175">
        <v>-0.66075707767985614</v>
      </c>
      <c r="E175">
        <f t="shared" si="8"/>
        <v>1.3000121763887987E-2</v>
      </c>
      <c r="F175">
        <f t="shared" si="9"/>
        <v>1.1231491038770977E-2</v>
      </c>
      <c r="G175">
        <v>2</v>
      </c>
    </row>
    <row r="176" spans="1:7" x14ac:dyDescent="0.2">
      <c r="A176" s="15">
        <v>5</v>
      </c>
      <c r="B176" s="16" t="s">
        <v>25</v>
      </c>
      <c r="C176" s="17" t="s">
        <v>13</v>
      </c>
      <c r="D176">
        <v>-0.4259687322722811</v>
      </c>
      <c r="E176">
        <f t="shared" si="8"/>
        <v>-1.9002131601281271E-3</v>
      </c>
      <c r="F176">
        <f t="shared" si="9"/>
        <v>5.3355529693568608E-3</v>
      </c>
      <c r="G176">
        <v>4</v>
      </c>
    </row>
    <row r="177" spans="1:7" x14ac:dyDescent="0.2">
      <c r="A177" s="12">
        <v>5</v>
      </c>
      <c r="B177" s="13" t="s">
        <v>25</v>
      </c>
      <c r="C177" s="14" t="s">
        <v>20</v>
      </c>
      <c r="D177">
        <v>-0.66075707767985614</v>
      </c>
      <c r="E177">
        <f t="shared" si="8"/>
        <v>-1.8395855273160519E-3</v>
      </c>
      <c r="F177">
        <f t="shared" si="9"/>
        <v>1.482714126362264E-2</v>
      </c>
      <c r="G177">
        <v>3</v>
      </c>
    </row>
    <row r="178" spans="1:7" x14ac:dyDescent="0.2">
      <c r="A178" s="36">
        <v>5</v>
      </c>
      <c r="B178" s="37" t="s">
        <v>25</v>
      </c>
      <c r="C178" s="38" t="s">
        <v>21</v>
      </c>
      <c r="D178">
        <v>1.7474828876319934</v>
      </c>
      <c r="E178">
        <f t="shared" si="8"/>
        <v>-1.1825971030948325E-2</v>
      </c>
      <c r="F178">
        <f t="shared" si="9"/>
        <v>1.802046200066543E-2</v>
      </c>
      <c r="G178">
        <v>8</v>
      </c>
    </row>
    <row r="179" spans="1:7" x14ac:dyDescent="0.2">
      <c r="A179" s="15">
        <v>6</v>
      </c>
      <c r="B179" s="16" t="s">
        <v>26</v>
      </c>
      <c r="C179" s="17" t="s">
        <v>15</v>
      </c>
      <c r="D179">
        <v>-0.3010299956639812</v>
      </c>
      <c r="E179">
        <f t="shared" si="8"/>
        <v>3.4891658237042357E-3</v>
      </c>
      <c r="F179">
        <f t="shared" si="9"/>
        <v>4.3770111831068138E-2</v>
      </c>
      <c r="G179">
        <v>5</v>
      </c>
    </row>
    <row r="180" spans="1:7" x14ac:dyDescent="0.2">
      <c r="A180" s="15">
        <v>6</v>
      </c>
      <c r="B180" s="16" t="s">
        <v>26</v>
      </c>
      <c r="C180" s="17" t="s">
        <v>14</v>
      </c>
      <c r="D180">
        <v>-1.103776650767931</v>
      </c>
      <c r="E180">
        <f t="shared" si="8"/>
        <v>2.8011342566666747E-3</v>
      </c>
      <c r="F180">
        <f t="shared" si="9"/>
        <v>9.8899479916570599E-3</v>
      </c>
      <c r="G180">
        <v>2</v>
      </c>
    </row>
    <row r="181" spans="1:7" x14ac:dyDescent="0.2">
      <c r="A181" s="12">
        <v>6</v>
      </c>
      <c r="B181" s="13" t="s">
        <v>26</v>
      </c>
      <c r="C181" s="14" t="s">
        <v>18</v>
      </c>
      <c r="D181">
        <v>0.1003433318879937</v>
      </c>
      <c r="E181">
        <f t="shared" si="8"/>
        <v>-2.1656005361994878E-2</v>
      </c>
      <c r="F181">
        <f t="shared" si="9"/>
        <v>4.7953092497740352E-2</v>
      </c>
      <c r="G181">
        <v>6</v>
      </c>
    </row>
    <row r="182" spans="1:7" x14ac:dyDescent="0.2">
      <c r="A182" s="36">
        <v>6</v>
      </c>
      <c r="B182" s="37" t="s">
        <v>26</v>
      </c>
      <c r="C182" s="38" t="s">
        <v>21</v>
      </c>
      <c r="D182">
        <v>1.3044633145439186</v>
      </c>
      <c r="E182">
        <f t="shared" si="8"/>
        <v>2.9996503684899187E-4</v>
      </c>
      <c r="F182">
        <f t="shared" si="9"/>
        <v>2.5499567693556401E-2</v>
      </c>
      <c r="G182">
        <v>8</v>
      </c>
    </row>
    <row r="183" spans="1:7" x14ac:dyDescent="0.2">
      <c r="A183" s="15">
        <v>7</v>
      </c>
      <c r="B183" s="16" t="s">
        <v>27</v>
      </c>
      <c r="C183" s="17" t="s">
        <v>15</v>
      </c>
      <c r="D183">
        <v>-0.46007041390386866</v>
      </c>
      <c r="E183">
        <f t="shared" si="8"/>
        <v>1.0469450451955974E-2</v>
      </c>
      <c r="F183">
        <f t="shared" si="9"/>
        <v>2.0430710959296702E-2</v>
      </c>
      <c r="G183">
        <v>5</v>
      </c>
    </row>
    <row r="184" spans="1:7" x14ac:dyDescent="0.2">
      <c r="A184" s="15">
        <v>7</v>
      </c>
      <c r="B184" s="16" t="s">
        <v>27</v>
      </c>
      <c r="C184" s="17" t="s">
        <v>13</v>
      </c>
      <c r="D184">
        <v>-1.0280287236002437</v>
      </c>
      <c r="E184">
        <f t="shared" si="8"/>
        <v>-8.3311887278489389E-3</v>
      </c>
      <c r="F184">
        <f t="shared" si="9"/>
        <v>1.9082342400100576E-2</v>
      </c>
      <c r="G184">
        <v>4</v>
      </c>
    </row>
    <row r="185" spans="1:7" x14ac:dyDescent="0.2">
      <c r="A185" s="12">
        <v>7</v>
      </c>
      <c r="B185" s="13" t="s">
        <v>27</v>
      </c>
      <c r="C185" s="14" t="s">
        <v>19</v>
      </c>
      <c r="D185">
        <v>0.34267624120008122</v>
      </c>
      <c r="E185">
        <f t="shared" si="8"/>
        <v>-1.403650944622665E-2</v>
      </c>
      <c r="F185">
        <f t="shared" si="9"/>
        <v>1.2952459289729172E-2</v>
      </c>
      <c r="G185">
        <v>7</v>
      </c>
    </row>
    <row r="186" spans="1:7" x14ac:dyDescent="0.2">
      <c r="A186" s="36">
        <v>7</v>
      </c>
      <c r="B186" s="37" t="s">
        <v>27</v>
      </c>
      <c r="C186" s="38" t="s">
        <v>21</v>
      </c>
      <c r="D186">
        <v>1.1454228963040309</v>
      </c>
      <c r="E186">
        <f t="shared" si="8"/>
        <v>4.4674305062461931E-3</v>
      </c>
      <c r="F186">
        <f t="shared" si="9"/>
        <v>2.7539845128007993E-2</v>
      </c>
      <c r="G186">
        <v>8</v>
      </c>
    </row>
    <row r="187" spans="1:7" x14ac:dyDescent="0.2">
      <c r="A187" s="15">
        <v>8</v>
      </c>
      <c r="B187" s="16" t="s">
        <v>28</v>
      </c>
      <c r="C187" s="17" t="s">
        <v>18</v>
      </c>
      <c r="D187">
        <v>-0.10034333188799371</v>
      </c>
      <c r="E187">
        <f t="shared" si="8"/>
        <v>-6.5067396655657797E-3</v>
      </c>
      <c r="F187">
        <f t="shared" si="9"/>
        <v>1.5518308382098812E-2</v>
      </c>
      <c r="G187">
        <v>6</v>
      </c>
    </row>
    <row r="188" spans="1:7" x14ac:dyDescent="0.2">
      <c r="A188" s="15">
        <v>8</v>
      </c>
      <c r="B188" s="16" t="s">
        <v>28</v>
      </c>
      <c r="C188" s="17" t="s">
        <v>19</v>
      </c>
      <c r="D188">
        <v>0.3010299956639812</v>
      </c>
      <c r="E188">
        <f t="shared" si="8"/>
        <v>-1.3270031118127051E-2</v>
      </c>
      <c r="F188">
        <f t="shared" si="9"/>
        <v>1.1412622854623675E-2</v>
      </c>
      <c r="G188">
        <v>7</v>
      </c>
    </row>
    <row r="189" spans="1:7" x14ac:dyDescent="0.2">
      <c r="A189" s="15">
        <v>8</v>
      </c>
      <c r="B189" s="16" t="s">
        <v>28</v>
      </c>
      <c r="C189" s="17" t="s">
        <v>20</v>
      </c>
      <c r="D189">
        <v>-1.3044633145439186</v>
      </c>
      <c r="E189">
        <f t="shared" si="8"/>
        <v>6.9038354638275966E-3</v>
      </c>
      <c r="F189">
        <f t="shared" si="9"/>
        <v>1.5679656491630747E-2</v>
      </c>
      <c r="G189">
        <v>3</v>
      </c>
    </row>
    <row r="190" spans="1:7" x14ac:dyDescent="0.2">
      <c r="A190" s="42">
        <v>8</v>
      </c>
      <c r="B190" s="43" t="s">
        <v>28</v>
      </c>
      <c r="C190" s="44" t="s">
        <v>21</v>
      </c>
      <c r="D190">
        <v>1.103776650767931</v>
      </c>
      <c r="E190">
        <f t="shared" si="8"/>
        <v>1.0228888112643659E-2</v>
      </c>
      <c r="F190">
        <f t="shared" si="9"/>
        <v>1.5637665078352573E-2</v>
      </c>
      <c r="G190">
        <v>8</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B9853-4D26-6D4A-B038-F18AAF551349}">
  <dimension ref="A1:L190"/>
  <sheetViews>
    <sheetView topLeftCell="A153" workbookViewId="0">
      <selection activeCell="I129" sqref="I129:J129"/>
    </sheetView>
  </sheetViews>
  <sheetFormatPr baseColWidth="10" defaultRowHeight="16" x14ac:dyDescent="0.2"/>
  <cols>
    <col min="4" max="4" width="12" customWidth="1"/>
    <col min="12" max="12" width="24.6640625"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6</v>
      </c>
    </row>
    <row r="4" spans="1:12" ht="17" thickBot="1" x14ac:dyDescent="0.25">
      <c r="A4" s="3" t="s">
        <v>7</v>
      </c>
      <c r="D4" s="7">
        <v>0</v>
      </c>
      <c r="E4" s="3">
        <v>24</v>
      </c>
    </row>
    <row r="5" spans="1:12" ht="18" thickBot="1" x14ac:dyDescent="0.25">
      <c r="A5" s="3" t="s">
        <v>8</v>
      </c>
      <c r="B5" s="8"/>
      <c r="C5" s="9" t="s">
        <v>9</v>
      </c>
      <c r="D5" s="7" t="s">
        <v>4</v>
      </c>
      <c r="E5" s="3">
        <v>0.02</v>
      </c>
    </row>
    <row r="6" spans="1:12" ht="17" thickBot="1" x14ac:dyDescent="0.25">
      <c r="A6" s="7" t="s">
        <v>10</v>
      </c>
      <c r="B6" s="10" t="s">
        <v>11</v>
      </c>
      <c r="C6" s="11" t="s">
        <v>12</v>
      </c>
      <c r="D6" s="3">
        <v>1</v>
      </c>
      <c r="E6" s="3">
        <v>9</v>
      </c>
      <c r="F6" s="63" t="s">
        <v>31</v>
      </c>
      <c r="G6" s="63" t="s">
        <v>32</v>
      </c>
      <c r="H6" s="63" t="s">
        <v>33</v>
      </c>
      <c r="I6" t="s">
        <v>34</v>
      </c>
      <c r="J6" t="s">
        <v>35</v>
      </c>
      <c r="K6" t="s">
        <v>36</v>
      </c>
      <c r="L6" t="s">
        <v>37</v>
      </c>
    </row>
    <row r="7" spans="1:12" x14ac:dyDescent="0.2">
      <c r="A7" s="12">
        <v>1</v>
      </c>
      <c r="B7" s="13" t="s">
        <v>16</v>
      </c>
      <c r="C7" s="14" t="s">
        <v>17</v>
      </c>
      <c r="D7" s="12">
        <v>0.23776067804170853</v>
      </c>
      <c r="E7" s="12">
        <v>0.29390867342517979</v>
      </c>
      <c r="F7">
        <f>LN(D7/(D8+D9+D10))</f>
        <v>-1.1649959638723146</v>
      </c>
      <c r="G7">
        <f>LN(E7/(E8+E9+E10))</f>
        <v>-0.87647550240842609</v>
      </c>
      <c r="H7">
        <f>G7-F7</f>
        <v>0.28852046146388854</v>
      </c>
      <c r="I7" s="64">
        <v>29364.18</v>
      </c>
      <c r="J7">
        <v>892045703.99999988</v>
      </c>
      <c r="K7">
        <f>LN(J7/I7)/LN(2)</f>
        <v>14.890772657251366</v>
      </c>
      <c r="L7">
        <f>H7/K7</f>
        <v>1.9375788490289494E-2</v>
      </c>
    </row>
    <row r="8" spans="1:12" x14ac:dyDescent="0.2">
      <c r="A8" s="15">
        <v>1</v>
      </c>
      <c r="B8" s="16" t="s">
        <v>16</v>
      </c>
      <c r="C8" s="17" t="s">
        <v>15</v>
      </c>
      <c r="D8" s="15">
        <v>0.27489684398349507</v>
      </c>
      <c r="E8" s="15">
        <v>0.23022268434277793</v>
      </c>
      <c r="F8">
        <f>LN(D8/(D7+D9+D10))</f>
        <v>-0.96991801438706005</v>
      </c>
      <c r="G8">
        <f>LN(E8/(E7+E9+E10))</f>
        <v>-1.2070542392545045</v>
      </c>
      <c r="H8">
        <f t="shared" ref="H8:H38" si="0">G8-F8</f>
        <v>-0.23713622486744446</v>
      </c>
      <c r="I8" s="64">
        <v>25062.77</v>
      </c>
      <c r="J8">
        <v>908519824</v>
      </c>
      <c r="K8">
        <f>LN(J7/I7)/LN(2)</f>
        <v>14.890772657251366</v>
      </c>
      <c r="L8">
        <f t="shared" ref="L8:L38" si="1">H8/K8</f>
        <v>-1.5925045014502058E-2</v>
      </c>
    </row>
    <row r="9" spans="1:12" x14ac:dyDescent="0.2">
      <c r="A9" s="15">
        <v>1</v>
      </c>
      <c r="B9" s="16" t="s">
        <v>16</v>
      </c>
      <c r="C9" s="17" t="s">
        <v>14</v>
      </c>
      <c r="D9" s="15">
        <v>0.242444518791123</v>
      </c>
      <c r="E9" s="15">
        <v>0.21081362100337925</v>
      </c>
      <c r="F9">
        <f>LN(D9/(D7+D8+D10))</f>
        <v>-1.1393238815101474</v>
      </c>
      <c r="G9">
        <f>LN(E9/(E7+E8+E10))</f>
        <v>-1.3200280844001075</v>
      </c>
      <c r="H9">
        <f t="shared" si="0"/>
        <v>-0.18070420288996014</v>
      </c>
      <c r="I9" s="64">
        <v>24537.695</v>
      </c>
      <c r="J9">
        <v>914478027.99999988</v>
      </c>
      <c r="K9">
        <f>LN(J7/I7)/LN(2)</f>
        <v>14.890772657251366</v>
      </c>
      <c r="L9">
        <f t="shared" si="1"/>
        <v>-1.2135314066591603E-2</v>
      </c>
    </row>
    <row r="10" spans="1:12" x14ac:dyDescent="0.2">
      <c r="A10" s="15">
        <v>1</v>
      </c>
      <c r="B10" s="16" t="s">
        <v>16</v>
      </c>
      <c r="C10" s="17" t="s">
        <v>13</v>
      </c>
      <c r="D10" s="15">
        <v>0.24489795918367346</v>
      </c>
      <c r="E10" s="15">
        <v>0.26505502122866303</v>
      </c>
      <c r="F10">
        <f>LN(D10/(D7+D8+D9))</f>
        <v>-1.1260112628562244</v>
      </c>
      <c r="G10">
        <f>LN(E10/(E7+E8+E9))</f>
        <v>-1.0198582058836325</v>
      </c>
      <c r="H10">
        <f t="shared" si="0"/>
        <v>0.10615305697259192</v>
      </c>
      <c r="I10" s="64">
        <v>24942.785</v>
      </c>
      <c r="J10">
        <v>903790819.99999988</v>
      </c>
      <c r="K10">
        <f>LN(J7/I7)/LN(2)</f>
        <v>14.890772657251366</v>
      </c>
      <c r="L10">
        <f t="shared" si="1"/>
        <v>7.128780985108823E-3</v>
      </c>
    </row>
    <row r="11" spans="1:12" x14ac:dyDescent="0.2">
      <c r="A11" s="24">
        <v>2</v>
      </c>
      <c r="B11" s="25" t="s">
        <v>22</v>
      </c>
      <c r="C11" s="26" t="s">
        <v>17</v>
      </c>
      <c r="D11" s="24">
        <v>0.25642111205193341</v>
      </c>
      <c r="E11" s="24">
        <v>0.2804217450183788</v>
      </c>
      <c r="F11">
        <f>LN(D11/(D12+D13+D14))</f>
        <v>-1.0646538018131142</v>
      </c>
      <c r="G11">
        <f>LN(E11/(E12+E13+E14))</f>
        <v>-0.94237058126968587</v>
      </c>
      <c r="H11">
        <f t="shared" si="0"/>
        <v>0.12228322054342833</v>
      </c>
      <c r="I11" s="64">
        <v>25589.41</v>
      </c>
      <c r="J11">
        <v>888355568</v>
      </c>
      <c r="K11">
        <f>LN(J8/I8)/LN(2)</f>
        <v>15.145684500378159</v>
      </c>
      <c r="L11">
        <f t="shared" si="1"/>
        <v>8.0737995394249192E-3</v>
      </c>
    </row>
    <row r="12" spans="1:12" x14ac:dyDescent="0.2">
      <c r="A12" s="12">
        <v>2</v>
      </c>
      <c r="B12" s="13" t="s">
        <v>22</v>
      </c>
      <c r="C12" s="14" t="s">
        <v>14</v>
      </c>
      <c r="D12" s="12">
        <v>0.20688681907987572</v>
      </c>
      <c r="E12" s="12">
        <v>0.2738440704198104</v>
      </c>
      <c r="F12">
        <f>LN(D12/(D11+D13+D14))</f>
        <v>-1.3437940604411405</v>
      </c>
      <c r="G12">
        <f>LN(E12/(E11+E13+E14))</f>
        <v>-0.97520591246110278</v>
      </c>
      <c r="H12">
        <f t="shared" si="0"/>
        <v>0.36858814798003769</v>
      </c>
      <c r="I12" s="64">
        <v>23876.84</v>
      </c>
      <c r="J12">
        <v>832021680</v>
      </c>
      <c r="K12">
        <f>LN(J8/I8)/LN(2)</f>
        <v>15.145684500378159</v>
      </c>
      <c r="L12">
        <f t="shared" si="1"/>
        <v>2.4336182888982979E-2</v>
      </c>
    </row>
    <row r="13" spans="1:12" x14ac:dyDescent="0.2">
      <c r="A13" s="15">
        <v>2</v>
      </c>
      <c r="B13" s="16" t="s">
        <v>22</v>
      </c>
      <c r="C13" s="17" t="s">
        <v>18</v>
      </c>
      <c r="D13" s="15">
        <v>0.2888794806661022</v>
      </c>
      <c r="E13" s="15">
        <v>0.14761075643257884</v>
      </c>
      <c r="F13">
        <f>LN(D13/(D11+D12+D14))</f>
        <v>-0.90083234301930837</v>
      </c>
      <c r="G13">
        <f>LN(E13/(E11+E12+E14))</f>
        <v>-1.7534644960778314</v>
      </c>
      <c r="H13">
        <f t="shared" si="0"/>
        <v>-0.85263215305852302</v>
      </c>
      <c r="I13" s="64">
        <v>20950.605</v>
      </c>
      <c r="J13">
        <v>859534960</v>
      </c>
      <c r="K13">
        <f>LN(J8/I8)/LN(2)</f>
        <v>15.145684500378159</v>
      </c>
      <c r="L13">
        <f t="shared" si="1"/>
        <v>-5.6295385859730165E-2</v>
      </c>
    </row>
    <row r="14" spans="1:12" x14ac:dyDescent="0.2">
      <c r="A14" s="15">
        <v>2</v>
      </c>
      <c r="B14" s="16" t="s">
        <v>22</v>
      </c>
      <c r="C14" s="17" t="s">
        <v>20</v>
      </c>
      <c r="D14" s="15">
        <v>0.24781258820208862</v>
      </c>
      <c r="E14" s="15">
        <v>0.29812342812923198</v>
      </c>
      <c r="F14">
        <f>LN(D14/(D11+D12+D13))</f>
        <v>-1.1103127429648281</v>
      </c>
      <c r="G14">
        <f>LN(E14/(E11+E12+E13))</f>
        <v>-0.85624997591491137</v>
      </c>
      <c r="H14">
        <f t="shared" si="0"/>
        <v>0.2540627670499167</v>
      </c>
      <c r="I14">
        <v>24801.43</v>
      </c>
      <c r="J14">
        <v>798993164</v>
      </c>
      <c r="K14">
        <f>LN(J8/I8)/LN(2)</f>
        <v>15.145684500378159</v>
      </c>
      <c r="L14">
        <f t="shared" si="1"/>
        <v>1.6774597875954252E-2</v>
      </c>
    </row>
    <row r="15" spans="1:12" x14ac:dyDescent="0.2">
      <c r="A15" s="24">
        <v>3</v>
      </c>
      <c r="B15" s="25" t="s">
        <v>23</v>
      </c>
      <c r="C15" s="26" t="s">
        <v>17</v>
      </c>
      <c r="D15" s="24">
        <v>0.26937269372693728</v>
      </c>
      <c r="E15" s="24">
        <v>0.33953786906290118</v>
      </c>
      <c r="F15">
        <f>LN(D15/(D16+D17+D18))</f>
        <v>-0.99780758954614412</v>
      </c>
      <c r="G15">
        <f>LN(E15/(E16+E17+E18))</f>
        <v>-0.66535430397575013</v>
      </c>
      <c r="H15">
        <f t="shared" si="0"/>
        <v>0.332453285570394</v>
      </c>
      <c r="K15">
        <f>LN(J9/I9)/LN(2)</f>
        <v>15.185661153792134</v>
      </c>
      <c r="L15">
        <f t="shared" si="1"/>
        <v>2.1892578940323214E-2</v>
      </c>
    </row>
    <row r="16" spans="1:12" x14ac:dyDescent="0.2">
      <c r="A16" s="12">
        <v>3</v>
      </c>
      <c r="B16" s="13" t="s">
        <v>23</v>
      </c>
      <c r="C16" s="14" t="s">
        <v>13</v>
      </c>
      <c r="D16" s="12">
        <v>0.21291512915129163</v>
      </c>
      <c r="E16" s="12">
        <v>0.25786264441591777</v>
      </c>
      <c r="F16">
        <f>LN(D16/(D15+D17+D18))</f>
        <v>-1.3074424519632504</v>
      </c>
      <c r="G16">
        <f>LN(E16/(E15+E17+E18))</f>
        <v>-1.0571072842090135</v>
      </c>
      <c r="H16">
        <f t="shared" si="0"/>
        <v>0.25033516775423692</v>
      </c>
      <c r="K16">
        <f>LN(J9/I9)/LN(2)</f>
        <v>15.185661153792134</v>
      </c>
      <c r="L16">
        <f t="shared" si="1"/>
        <v>1.6484969947569501E-2</v>
      </c>
    </row>
    <row r="17" spans="1:12" x14ac:dyDescent="0.2">
      <c r="A17" s="15">
        <v>3</v>
      </c>
      <c r="B17" s="16" t="s">
        <v>23</v>
      </c>
      <c r="C17" s="17" t="s">
        <v>19</v>
      </c>
      <c r="D17" s="15">
        <v>0.28450184501845016</v>
      </c>
      <c r="E17" s="15">
        <v>0.18950577663671372</v>
      </c>
      <c r="F17">
        <f>LN(D17/(D15+D16+D18))</f>
        <v>-0.92223928167932268</v>
      </c>
      <c r="G17">
        <f>LN(E17/(E15+E16+E18))</f>
        <v>-1.4532247062706902</v>
      </c>
      <c r="H17">
        <f t="shared" si="0"/>
        <v>-0.53098542459136755</v>
      </c>
      <c r="K17">
        <f>LN(J9/I9)/LN(2)</f>
        <v>15.185661153792134</v>
      </c>
      <c r="L17">
        <f t="shared" si="1"/>
        <v>-3.4966236847631157E-2</v>
      </c>
    </row>
    <row r="18" spans="1:12" x14ac:dyDescent="0.2">
      <c r="A18" s="15">
        <v>3</v>
      </c>
      <c r="B18" s="16" t="s">
        <v>23</v>
      </c>
      <c r="C18" s="17" t="s">
        <v>20</v>
      </c>
      <c r="D18" s="15">
        <v>0.23321033210332104</v>
      </c>
      <c r="E18" s="15">
        <v>0.21309370988446727</v>
      </c>
      <c r="F18">
        <f>LN(D18/(D15+D16+D17))</f>
        <v>-1.1902717775123153</v>
      </c>
      <c r="G18">
        <f>LN(E18/(E15+E16+E17))</f>
        <v>-1.3063771475796682</v>
      </c>
      <c r="H18">
        <f t="shared" si="0"/>
        <v>-0.11610537006735289</v>
      </c>
      <c r="K18">
        <f>LN(J9/I9)/LN(2)</f>
        <v>15.185661153792134</v>
      </c>
      <c r="L18">
        <f t="shared" si="1"/>
        <v>-7.6457237450184559E-3</v>
      </c>
    </row>
    <row r="19" spans="1:12" x14ac:dyDescent="0.2">
      <c r="A19" s="24">
        <v>4</v>
      </c>
      <c r="B19" s="25" t="s">
        <v>24</v>
      </c>
      <c r="C19" s="26" t="s">
        <v>17</v>
      </c>
      <c r="D19" s="24">
        <v>0.26003276003276005</v>
      </c>
      <c r="E19" s="24">
        <v>0.35464902609334803</v>
      </c>
      <c r="F19">
        <f>LN(D19/(D20+D21+D22))</f>
        <v>-1.0457982916995368</v>
      </c>
      <c r="G19">
        <f>LN(E19/(E20+E21+E22))</f>
        <v>-0.59866567285607586</v>
      </c>
      <c r="H19">
        <f t="shared" si="0"/>
        <v>0.44713261884346089</v>
      </c>
      <c r="K19">
        <f>LN(J10/I10)/LN(2)</f>
        <v>15.145078723817674</v>
      </c>
      <c r="L19">
        <f t="shared" si="1"/>
        <v>2.9523294463982198E-2</v>
      </c>
    </row>
    <row r="20" spans="1:12" x14ac:dyDescent="0.2">
      <c r="A20" s="12">
        <v>4</v>
      </c>
      <c r="B20" s="13" t="s">
        <v>24</v>
      </c>
      <c r="C20" s="14" t="s">
        <v>15</v>
      </c>
      <c r="D20" s="12">
        <v>0.2399672399672399</v>
      </c>
      <c r="E20" s="12">
        <v>0.27434766629915464</v>
      </c>
      <c r="F20">
        <f>LN(D20/(D19+D21+D22))</f>
        <v>-1.1528591237691337</v>
      </c>
      <c r="G20">
        <f>LN(E20/(E19+E21+E22))</f>
        <v>-0.97267486374745948</v>
      </c>
      <c r="H20">
        <f t="shared" si="0"/>
        <v>0.1801842600216742</v>
      </c>
      <c r="K20">
        <f>LN(J10/I10)/LN(2)</f>
        <v>15.145078723817674</v>
      </c>
      <c r="L20">
        <f t="shared" si="1"/>
        <v>1.1897215148727502E-2</v>
      </c>
    </row>
    <row r="21" spans="1:12" x14ac:dyDescent="0.2">
      <c r="A21" s="15">
        <v>4</v>
      </c>
      <c r="B21" s="16" t="s">
        <v>24</v>
      </c>
      <c r="C21" s="17" t="s">
        <v>18</v>
      </c>
      <c r="D21" s="15">
        <v>0.25634725634725636</v>
      </c>
      <c r="E21" s="15">
        <v>0.15233370084527748</v>
      </c>
      <c r="F21">
        <f>LN(D21/(D19+D20+D22))</f>
        <v>-1.0650411880611399</v>
      </c>
      <c r="G21">
        <f>LN(E21/(E19+E20+E22))</f>
        <v>-1.7164135284225255</v>
      </c>
      <c r="H21">
        <f t="shared" si="0"/>
        <v>-0.65137234036138558</v>
      </c>
      <c r="K21">
        <f>LN(J10/I10)/LN(2)</f>
        <v>15.145078723817674</v>
      </c>
      <c r="L21">
        <f t="shared" si="1"/>
        <v>-4.3008844802966587E-2</v>
      </c>
    </row>
    <row r="22" spans="1:12" x14ac:dyDescent="0.2">
      <c r="A22" s="15">
        <v>4</v>
      </c>
      <c r="B22" s="16" t="s">
        <v>24</v>
      </c>
      <c r="C22" s="17" t="s">
        <v>19</v>
      </c>
      <c r="D22" s="15">
        <v>0.24365274365274364</v>
      </c>
      <c r="E22" s="15">
        <v>0.21866960676221978</v>
      </c>
      <c r="F22">
        <f>LN(D22/(D19+D20+D21))</f>
        <v>-1.1327565746536101</v>
      </c>
      <c r="G22">
        <f>LN(E22/(E19+E20+E21))</f>
        <v>-1.2734361533562635</v>
      </c>
      <c r="H22">
        <f t="shared" si="0"/>
        <v>-0.14067957870265335</v>
      </c>
      <c r="K22">
        <f>LN(J10/I10)/LN(2)</f>
        <v>15.145078723817674</v>
      </c>
      <c r="L22">
        <f t="shared" si="1"/>
        <v>-9.2887981150877597E-3</v>
      </c>
    </row>
    <row r="23" spans="1:12" x14ac:dyDescent="0.2">
      <c r="A23" s="15">
        <v>5</v>
      </c>
      <c r="B23" s="16" t="s">
        <v>25</v>
      </c>
      <c r="C23" s="17" t="s">
        <v>14</v>
      </c>
      <c r="D23" s="15">
        <v>0.24978267168936541</v>
      </c>
      <c r="E23" s="15">
        <v>0.31516150296638101</v>
      </c>
      <c r="F23">
        <f>LN(D23/(D24+D25+D26))</f>
        <v>-1.0997717090878445</v>
      </c>
      <c r="G23">
        <f>LN(E23/(E24+E25+E26))</f>
        <v>-0.77609782444442832</v>
      </c>
      <c r="H23">
        <f t="shared" si="0"/>
        <v>0.32367388464341618</v>
      </c>
      <c r="K23">
        <f>LN(J11/I11)/LN(2)</f>
        <v>15.083302732002366</v>
      </c>
      <c r="L23">
        <f t="shared" si="1"/>
        <v>2.1459085612375507E-2</v>
      </c>
    </row>
    <row r="24" spans="1:12" x14ac:dyDescent="0.2">
      <c r="A24" s="15">
        <v>5</v>
      </c>
      <c r="B24" s="16" t="s">
        <v>25</v>
      </c>
      <c r="C24" s="17" t="s">
        <v>13</v>
      </c>
      <c r="D24" s="15">
        <v>0.2594417077175698</v>
      </c>
      <c r="E24" s="15">
        <v>0.29228740936058012</v>
      </c>
      <c r="F24">
        <f>LN(D24/(D23+D25+D26))</f>
        <v>-1.0488723064757113</v>
      </c>
      <c r="G24">
        <f>LN(E24/(E23+E25+E26))</f>
        <v>-0.88430046903520609</v>
      </c>
      <c r="H24">
        <f t="shared" si="0"/>
        <v>0.16457183744050519</v>
      </c>
      <c r="K24">
        <f>LN(J11/I11)/LN(2)</f>
        <v>15.083302732002366</v>
      </c>
      <c r="L24">
        <f t="shared" si="1"/>
        <v>1.0910862187452604E-2</v>
      </c>
    </row>
    <row r="25" spans="1:12" x14ac:dyDescent="0.2">
      <c r="A25" s="12">
        <v>5</v>
      </c>
      <c r="B25" s="13" t="s">
        <v>25</v>
      </c>
      <c r="C25" s="14" t="s">
        <v>20</v>
      </c>
      <c r="D25" s="12">
        <v>0.21761808171544472</v>
      </c>
      <c r="E25" s="12">
        <v>0.19703361898483851</v>
      </c>
      <c r="F25">
        <f>LN(D25/(D23+D24+D26))</f>
        <v>-1.2796014002282861</v>
      </c>
      <c r="G25">
        <f>LN(E25/(E23+E24+E26))</f>
        <v>-1.404938477416021</v>
      </c>
      <c r="H25">
        <f t="shared" si="0"/>
        <v>-0.1253370771877349</v>
      </c>
      <c r="K25">
        <f>LN(J11/I11)/LN(2)</f>
        <v>15.083302732002366</v>
      </c>
      <c r="L25">
        <f t="shared" si="1"/>
        <v>-8.3096573353133203E-3</v>
      </c>
    </row>
    <row r="26" spans="1:12" x14ac:dyDescent="0.2">
      <c r="A26" s="36">
        <v>5</v>
      </c>
      <c r="B26" s="37" t="s">
        <v>25</v>
      </c>
      <c r="C26" s="38" t="s">
        <v>21</v>
      </c>
      <c r="D26" s="36">
        <v>0.27315753887762001</v>
      </c>
      <c r="E26" s="36">
        <v>0.19551746868820039</v>
      </c>
      <c r="F26">
        <f>LN(D26/(D23+D24+D25))</f>
        <v>-0.97866106260061314</v>
      </c>
      <c r="G26">
        <f>LN(E26/(E23+E24+E25))</f>
        <v>-1.4145495231386829</v>
      </c>
      <c r="H26">
        <f t="shared" si="0"/>
        <v>-0.43588846053806973</v>
      </c>
      <c r="K26">
        <f>LN(J11/I11)/LN(2)</f>
        <v>15.083302732002366</v>
      </c>
      <c r="L26">
        <f t="shared" si="1"/>
        <v>-2.8898741096884679E-2</v>
      </c>
    </row>
    <row r="27" spans="1:12" x14ac:dyDescent="0.2">
      <c r="A27" s="15">
        <v>6</v>
      </c>
      <c r="B27" s="16" t="s">
        <v>26</v>
      </c>
      <c r="C27" s="17" t="s">
        <v>15</v>
      </c>
      <c r="D27" s="15">
        <v>0.26110856619331196</v>
      </c>
      <c r="E27" s="15">
        <v>0.24189120488052873</v>
      </c>
      <c r="F27">
        <f>LN(D27/(D28+D29+D30))</f>
        <v>-1.0402147172966132</v>
      </c>
      <c r="G27">
        <f>LN(E27/(E28+E29+E30))</f>
        <v>-1.1423388460624697</v>
      </c>
      <c r="H27">
        <f t="shared" si="0"/>
        <v>-0.10212412876585653</v>
      </c>
      <c r="K27">
        <f>LN(J12/I12)/LN(2)</f>
        <v>15.088721586153275</v>
      </c>
      <c r="L27">
        <f t="shared" si="1"/>
        <v>-6.7682426362465674E-3</v>
      </c>
    </row>
    <row r="28" spans="1:12" x14ac:dyDescent="0.2">
      <c r="A28" s="15">
        <v>6</v>
      </c>
      <c r="B28" s="16" t="s">
        <v>26</v>
      </c>
      <c r="C28" s="17" t="s">
        <v>14</v>
      </c>
      <c r="D28" s="15">
        <v>0.24339593831119255</v>
      </c>
      <c r="E28" s="15">
        <v>0.34031520081342148</v>
      </c>
      <c r="F28">
        <f>LN(D28/(D27+D29+D30))</f>
        <v>-1.1341505874139279</v>
      </c>
      <c r="G28">
        <f>LN(E28/(E27+E29+E30))</f>
        <v>-0.66188989458392233</v>
      </c>
      <c r="H28">
        <f t="shared" si="0"/>
        <v>0.4722606928300056</v>
      </c>
      <c r="K28">
        <f>LN(J12/I12)/LN(2)</f>
        <v>15.088721586153275</v>
      </c>
      <c r="L28">
        <f t="shared" si="1"/>
        <v>3.1298920199004342E-2</v>
      </c>
    </row>
    <row r="29" spans="1:12" x14ac:dyDescent="0.2">
      <c r="A29" s="12">
        <v>6</v>
      </c>
      <c r="B29" s="13" t="s">
        <v>26</v>
      </c>
      <c r="C29" s="14" t="s">
        <v>18</v>
      </c>
      <c r="D29" s="12">
        <v>0.24644983967017864</v>
      </c>
      <c r="E29" s="12">
        <v>0.15322826639552622</v>
      </c>
      <c r="F29">
        <f>LN(D29/(D27+D28+D30))</f>
        <v>-1.1176371030376879</v>
      </c>
      <c r="G29">
        <f>LN(E29/(E27+E28+E30))</f>
        <v>-1.7095024116683091</v>
      </c>
      <c r="H29">
        <f t="shared" si="0"/>
        <v>-0.59186530863062115</v>
      </c>
      <c r="K29">
        <f>LN(J12/I12)/LN(2)</f>
        <v>15.088721586153275</v>
      </c>
      <c r="L29">
        <f t="shared" si="1"/>
        <v>-3.9225676294124767E-2</v>
      </c>
    </row>
    <row r="30" spans="1:12" x14ac:dyDescent="0.2">
      <c r="A30" s="36">
        <v>6</v>
      </c>
      <c r="B30" s="37" t="s">
        <v>26</v>
      </c>
      <c r="C30" s="38" t="s">
        <v>21</v>
      </c>
      <c r="D30" s="36">
        <v>0.24904565582531685</v>
      </c>
      <c r="E30" s="36">
        <v>0.26456532791052362</v>
      </c>
      <c r="F30">
        <f>LN(D30/(D27+D28+D29))</f>
        <v>-1.1037086201551238</v>
      </c>
      <c r="G30">
        <f>LN(E30/(E27+E28+E29))</f>
        <v>-1.0223735077768303</v>
      </c>
      <c r="H30">
        <f t="shared" si="0"/>
        <v>8.1335112378293495E-2</v>
      </c>
      <c r="K30">
        <f>LN(J12/I12)/LN(2)</f>
        <v>15.088721586153275</v>
      </c>
      <c r="L30">
        <f t="shared" si="1"/>
        <v>5.3904574959441013E-3</v>
      </c>
    </row>
    <row r="31" spans="1:12" x14ac:dyDescent="0.2">
      <c r="A31" s="15">
        <v>7</v>
      </c>
      <c r="B31" s="16" t="s">
        <v>27</v>
      </c>
      <c r="C31" s="17" t="s">
        <v>15</v>
      </c>
      <c r="D31" s="15">
        <v>0.26397613065326631</v>
      </c>
      <c r="E31" s="15">
        <v>0.29346128096407054</v>
      </c>
      <c r="F31">
        <f>LN(D31/(D32+D33+D34))</f>
        <v>-1.0254038645140906</v>
      </c>
      <c r="G31">
        <f>LN(E31/(E32+E33+E34))</f>
        <v>-0.87863229582909252</v>
      </c>
      <c r="H31">
        <f t="shared" si="0"/>
        <v>0.14677156868499808</v>
      </c>
      <c r="K31">
        <f>LN(J13/I13)/LN(2)</f>
        <v>15.324276793530665</v>
      </c>
      <c r="L31">
        <f t="shared" si="1"/>
        <v>9.5777158467249511E-3</v>
      </c>
    </row>
    <row r="32" spans="1:12" x14ac:dyDescent="0.2">
      <c r="A32" s="15">
        <v>7</v>
      </c>
      <c r="B32" s="16" t="s">
        <v>27</v>
      </c>
      <c r="C32" s="17" t="s">
        <v>13</v>
      </c>
      <c r="D32" s="15">
        <v>0.25094221105527637</v>
      </c>
      <c r="E32" s="15">
        <v>0.27181432715911624</v>
      </c>
      <c r="F32">
        <f>LN(D32/(D31+D33+D34))</f>
        <v>-1.093593457556167</v>
      </c>
      <c r="G32">
        <f>LN(E32/(E31+E33+E34))</f>
        <v>-0.98543684832347844</v>
      </c>
      <c r="H32">
        <f t="shared" si="0"/>
        <v>0.10815660923268855</v>
      </c>
      <c r="K32">
        <f>LN(J13/I13)/LN(2)</f>
        <v>15.324276793530665</v>
      </c>
      <c r="L32">
        <f t="shared" si="1"/>
        <v>7.0578605887847328E-3</v>
      </c>
    </row>
    <row r="33" spans="1:12" x14ac:dyDescent="0.2">
      <c r="A33" s="12">
        <v>7</v>
      </c>
      <c r="B33" s="13" t="s">
        <v>27</v>
      </c>
      <c r="C33" s="14" t="s">
        <v>19</v>
      </c>
      <c r="D33" s="12">
        <v>0.22974246231155782</v>
      </c>
      <c r="E33" s="12">
        <v>0.21981700513278291</v>
      </c>
      <c r="F33">
        <f>LN(D33/(D31+D32+D34))</f>
        <v>-1.2097659709793389</v>
      </c>
      <c r="G33">
        <f>LN(E33/(E31+E32+E34))</f>
        <v>-1.2667330956033369</v>
      </c>
      <c r="H33">
        <f t="shared" si="0"/>
        <v>-5.6967124623998E-2</v>
      </c>
      <c r="K33">
        <f>LN(J13/I13)/LN(2)</f>
        <v>15.324276793530665</v>
      </c>
      <c r="L33">
        <f t="shared" si="1"/>
        <v>-3.7174429430854045E-3</v>
      </c>
    </row>
    <row r="34" spans="1:12" x14ac:dyDescent="0.2">
      <c r="A34" s="36">
        <v>7</v>
      </c>
      <c r="B34" s="37" t="s">
        <v>27</v>
      </c>
      <c r="C34" s="38" t="s">
        <v>21</v>
      </c>
      <c r="D34" s="36">
        <v>0.25533919597989951</v>
      </c>
      <c r="E34" s="36">
        <v>0.21490738674403034</v>
      </c>
      <c r="F34">
        <f>LN(D34/(D31+D32+D33))</f>
        <v>-1.0703359765175948</v>
      </c>
      <c r="G34">
        <f>LN(E34/(E31+E32+E33))</f>
        <v>-1.295594513499378</v>
      </c>
      <c r="H34">
        <f t="shared" si="0"/>
        <v>-0.22525853698178322</v>
      </c>
      <c r="K34">
        <f>LN(J13/I13)/LN(2)</f>
        <v>15.324276793530665</v>
      </c>
      <c r="L34">
        <f t="shared" si="1"/>
        <v>-1.4699456295182487E-2</v>
      </c>
    </row>
    <row r="35" spans="1:12" x14ac:dyDescent="0.2">
      <c r="A35" s="15">
        <v>8</v>
      </c>
      <c r="B35" s="16" t="s">
        <v>28</v>
      </c>
      <c r="C35" s="17" t="s">
        <v>18</v>
      </c>
      <c r="D35" s="15">
        <v>0.27719940510239105</v>
      </c>
      <c r="E35" s="15">
        <v>0.19869628198937711</v>
      </c>
      <c r="F35">
        <f>LN(D35/(D36+D37+D38))</f>
        <v>-0.95839626054550464</v>
      </c>
      <c r="G35">
        <f>LN(E35/(E36+E37+E38))</f>
        <v>-1.3944626110429048</v>
      </c>
      <c r="H35">
        <f t="shared" si="0"/>
        <v>-0.43606635049740017</v>
      </c>
      <c r="K35">
        <f>LN(J14/I14)/LN(2)</f>
        <v>14.975472233520213</v>
      </c>
      <c r="L35">
        <f t="shared" si="1"/>
        <v>-2.9118704485414156E-2</v>
      </c>
    </row>
    <row r="36" spans="1:12" x14ac:dyDescent="0.2">
      <c r="A36" s="15">
        <v>8</v>
      </c>
      <c r="B36" s="16" t="s">
        <v>28</v>
      </c>
      <c r="C36" s="17" t="s">
        <v>19</v>
      </c>
      <c r="D36" s="15">
        <v>0.26072531746939709</v>
      </c>
      <c r="E36" s="15">
        <v>0.27764365041042977</v>
      </c>
      <c r="F36">
        <f>LN(D36/(D35+D37+D38))</f>
        <v>-1.0422021171387592</v>
      </c>
      <c r="G36">
        <f>LN(E36/(E35+E37+E38))</f>
        <v>-0.95618011773707201</v>
      </c>
      <c r="H36">
        <f t="shared" si="0"/>
        <v>8.6021999401687199E-2</v>
      </c>
      <c r="K36">
        <f>LN(J14/I14)/LN(2)</f>
        <v>14.975472233520213</v>
      </c>
      <c r="L36">
        <f t="shared" si="1"/>
        <v>5.7441927747120146E-3</v>
      </c>
    </row>
    <row r="37" spans="1:12" x14ac:dyDescent="0.2">
      <c r="A37" s="15">
        <v>8</v>
      </c>
      <c r="B37" s="16" t="s">
        <v>28</v>
      </c>
      <c r="C37" s="17" t="s">
        <v>20</v>
      </c>
      <c r="D37" s="15">
        <v>0.24081912824619608</v>
      </c>
      <c r="E37" s="15">
        <v>0.32552712055367777</v>
      </c>
      <c r="F37">
        <f>LN(D37/(D35+D36+D38))</f>
        <v>-1.1481939051938532</v>
      </c>
      <c r="G37">
        <f>LN(E37/(E35+E36+E38))</f>
        <v>-0.72848568860631424</v>
      </c>
      <c r="H37">
        <f t="shared" si="0"/>
        <v>0.41970821658753898</v>
      </c>
      <c r="K37">
        <f>LN(J14/I14)/LN(2)</f>
        <v>14.975472233520213</v>
      </c>
      <c r="L37">
        <f t="shared" si="1"/>
        <v>2.8026376066331245E-2</v>
      </c>
    </row>
    <row r="38" spans="1:12" x14ac:dyDescent="0.2">
      <c r="A38" s="42">
        <v>8</v>
      </c>
      <c r="B38" s="43" t="s">
        <v>28</v>
      </c>
      <c r="C38" s="44" t="s">
        <v>21</v>
      </c>
      <c r="D38" s="42">
        <v>0.22125614918201575</v>
      </c>
      <c r="E38" s="42">
        <v>0.19813294704651541</v>
      </c>
      <c r="F38">
        <f>LN(D38/(D35+D36+D37))</f>
        <v>-1.2583610974347121</v>
      </c>
      <c r="G38">
        <f>LN(E38/(E35+E36+E37))</f>
        <v>-1.3980045696376719</v>
      </c>
      <c r="H38">
        <f t="shared" si="0"/>
        <v>-0.13964347220295981</v>
      </c>
      <c r="K38">
        <f>LN(J14/I14)/LN(2)</f>
        <v>14.975472233520213</v>
      </c>
      <c r="L38">
        <f t="shared" si="1"/>
        <v>-9.3248126019285123E-3</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6</v>
      </c>
    </row>
    <row r="42" spans="1:12" ht="17" thickBot="1" x14ac:dyDescent="0.25">
      <c r="A42" s="3" t="s">
        <v>7</v>
      </c>
      <c r="D42" s="7">
        <v>0</v>
      </c>
      <c r="E42" s="3">
        <v>24</v>
      </c>
    </row>
    <row r="43" spans="1:12" ht="18" thickBot="1" x14ac:dyDescent="0.25">
      <c r="A43" s="3" t="s">
        <v>8</v>
      </c>
      <c r="B43" s="8"/>
      <c r="C43" s="9" t="s">
        <v>9</v>
      </c>
      <c r="D43" s="7" t="s">
        <v>4</v>
      </c>
      <c r="E43" s="3">
        <v>0.02</v>
      </c>
    </row>
    <row r="44" spans="1:12" ht="17" thickBot="1" x14ac:dyDescent="0.25">
      <c r="A44" s="7" t="s">
        <v>10</v>
      </c>
      <c r="B44" s="10" t="s">
        <v>11</v>
      </c>
      <c r="C44" s="11" t="s">
        <v>12</v>
      </c>
      <c r="D44" s="3">
        <v>14</v>
      </c>
      <c r="E44" s="3">
        <v>22</v>
      </c>
      <c r="F44" s="63" t="s">
        <v>31</v>
      </c>
      <c r="G44" s="63" t="s">
        <v>32</v>
      </c>
      <c r="H44" s="63" t="s">
        <v>33</v>
      </c>
      <c r="I44" t="s">
        <v>34</v>
      </c>
      <c r="J44" t="s">
        <v>35</v>
      </c>
      <c r="K44" t="s">
        <v>36</v>
      </c>
      <c r="L44" t="s">
        <v>37</v>
      </c>
    </row>
    <row r="45" spans="1:12" x14ac:dyDescent="0.2">
      <c r="A45" s="12">
        <v>1</v>
      </c>
      <c r="B45" s="13" t="s">
        <v>16</v>
      </c>
      <c r="C45" s="14" t="s">
        <v>17</v>
      </c>
      <c r="D45" s="12">
        <v>0.24918032786885247</v>
      </c>
      <c r="E45" s="12">
        <v>0.34291683247115001</v>
      </c>
      <c r="F45">
        <f>LN(D45/(D46+D47+D48))</f>
        <v>-1.1029886632679087</v>
      </c>
      <c r="G45">
        <f>LN(E45/(E46+E47+E48))</f>
        <v>-0.65032265043956039</v>
      </c>
      <c r="H45">
        <f>G45-F45</f>
        <v>0.45266601282834829</v>
      </c>
      <c r="I45" s="64">
        <v>36064.1</v>
      </c>
      <c r="J45">
        <v>976692580.00000012</v>
      </c>
      <c r="K45">
        <f>LN(J45/I45)/LN(2)</f>
        <v>14.725053495059093</v>
      </c>
      <c r="L45">
        <f>H45/K45</f>
        <v>3.0741213468612371E-2</v>
      </c>
    </row>
    <row r="46" spans="1:12" x14ac:dyDescent="0.2">
      <c r="A46" s="15">
        <v>1</v>
      </c>
      <c r="B46" s="16" t="s">
        <v>16</v>
      </c>
      <c r="C46" s="17" t="s">
        <v>15</v>
      </c>
      <c r="D46" s="15">
        <v>0.27922226458253907</v>
      </c>
      <c r="E46" s="15">
        <v>0.18851969757262235</v>
      </c>
      <c r="F46">
        <f>LN(D46/(D45+D47+D48))</f>
        <v>-0.94832270519092832</v>
      </c>
      <c r="G46">
        <f>LN(E46/(E45+E47+E48))</f>
        <v>-1.4596576157840537</v>
      </c>
      <c r="H46">
        <f t="shared" ref="H46:H76" si="2">G46-F46</f>
        <v>-0.51133491059312541</v>
      </c>
      <c r="I46" s="64">
        <v>34945.949999999997</v>
      </c>
      <c r="J46">
        <v>1051483788.0000001</v>
      </c>
      <c r="K46">
        <f>LN(J45/I45)/LN(2)</f>
        <v>14.725053495059093</v>
      </c>
      <c r="L46">
        <f t="shared" ref="L46:L76" si="3">H46/K46</f>
        <v>-3.4725504444836207E-2</v>
      </c>
    </row>
    <row r="47" spans="1:12" x14ac:dyDescent="0.2">
      <c r="A47" s="15">
        <v>1</v>
      </c>
      <c r="B47" s="16" t="s">
        <v>16</v>
      </c>
      <c r="C47" s="17" t="s">
        <v>14</v>
      </c>
      <c r="D47" s="15">
        <v>0.21570720548989705</v>
      </c>
      <c r="E47" s="15">
        <v>0.20582968563469956</v>
      </c>
      <c r="F47">
        <f>LN(D47/(D45+D46+D48))</f>
        <v>-1.2908604550332943</v>
      </c>
      <c r="G47">
        <f>LN(E47/(E45+E46+E48))</f>
        <v>-1.3502488819002558</v>
      </c>
      <c r="H47">
        <f t="shared" si="2"/>
        <v>-5.9388426866961552E-2</v>
      </c>
      <c r="I47" s="64">
        <v>35827.4</v>
      </c>
      <c r="J47">
        <v>1034063280.0000001</v>
      </c>
      <c r="K47">
        <f>LN(J45/I45)/LN(2)</f>
        <v>14.725053495059093</v>
      </c>
      <c r="L47">
        <f t="shared" si="3"/>
        <v>-4.0331552538596209E-3</v>
      </c>
    </row>
    <row r="48" spans="1:12" x14ac:dyDescent="0.2">
      <c r="A48" s="15">
        <v>1</v>
      </c>
      <c r="B48" s="16" t="s">
        <v>16</v>
      </c>
      <c r="C48" s="17" t="s">
        <v>13</v>
      </c>
      <c r="D48" s="15">
        <v>0.25589020205871138</v>
      </c>
      <c r="E48" s="15">
        <v>0.26273378432152805</v>
      </c>
      <c r="F48">
        <f>LN(D48/(D45+D46+D47))</f>
        <v>-1.0674401475543644</v>
      </c>
      <c r="G48">
        <f>LN(E48/(E45+E46+E47))</f>
        <v>-1.0318077496542266</v>
      </c>
      <c r="H48">
        <f t="shared" si="2"/>
        <v>3.5632397900137835E-2</v>
      </c>
      <c r="I48" s="64">
        <v>36074.35</v>
      </c>
      <c r="J48">
        <v>1058213576</v>
      </c>
      <c r="K48">
        <f>LN(J45/I45)/LN(2)</f>
        <v>14.725053495059093</v>
      </c>
      <c r="L48">
        <f t="shared" si="3"/>
        <v>2.4198484516266159E-3</v>
      </c>
    </row>
    <row r="49" spans="1:12" x14ac:dyDescent="0.2">
      <c r="A49" s="24">
        <v>2</v>
      </c>
      <c r="B49" s="25" t="s">
        <v>22</v>
      </c>
      <c r="C49" s="26" t="s">
        <v>17</v>
      </c>
      <c r="D49" s="24">
        <v>0.26222137185496985</v>
      </c>
      <c r="E49" s="24">
        <v>0.38917019737521957</v>
      </c>
      <c r="F49">
        <f>LN(D49/(D50+D51+D52))</f>
        <v>-1.0344547399875956</v>
      </c>
      <c r="G49">
        <f>LN(E49/(E50+E51+E52))</f>
        <v>-0.45080159160727196</v>
      </c>
      <c r="H49">
        <f t="shared" si="2"/>
        <v>0.58365314838032367</v>
      </c>
      <c r="I49" s="64">
        <v>37388.400000000001</v>
      </c>
      <c r="J49">
        <v>992298632</v>
      </c>
      <c r="K49">
        <f>LN(J46/I46)/LN(2)</f>
        <v>14.876941814239988</v>
      </c>
      <c r="L49">
        <f t="shared" si="3"/>
        <v>3.9232065008257246E-2</v>
      </c>
    </row>
    <row r="50" spans="1:12" x14ac:dyDescent="0.2">
      <c r="A50" s="12">
        <v>2</v>
      </c>
      <c r="B50" s="13" t="s">
        <v>22</v>
      </c>
      <c r="C50" s="14" t="s">
        <v>14</v>
      </c>
      <c r="D50" s="12">
        <v>0.21228355496029838</v>
      </c>
      <c r="E50" s="12">
        <v>0.1856980469153664</v>
      </c>
      <c r="F50">
        <f>LN(D50/(D49+D51+D52))</f>
        <v>-1.3112152793972567</v>
      </c>
      <c r="G50">
        <f>LN(E50/(E49+E51+E52))</f>
        <v>-1.4782092960683653</v>
      </c>
      <c r="H50">
        <f t="shared" si="2"/>
        <v>-0.16699401667110858</v>
      </c>
      <c r="I50" s="64">
        <v>35229.599999999999</v>
      </c>
      <c r="J50">
        <v>1011053319.9999999</v>
      </c>
      <c r="K50">
        <f>LN(J46/I46)/LN(2)</f>
        <v>14.876941814239988</v>
      </c>
      <c r="L50">
        <f t="shared" si="3"/>
        <v>-1.1225023177227485E-2</v>
      </c>
    </row>
    <row r="51" spans="1:12" x14ac:dyDescent="0.2">
      <c r="A51" s="15">
        <v>2</v>
      </c>
      <c r="B51" s="16" t="s">
        <v>22</v>
      </c>
      <c r="C51" s="17" t="s">
        <v>18</v>
      </c>
      <c r="D51" s="15">
        <v>0.27800631397684877</v>
      </c>
      <c r="E51" s="15">
        <v>0.18135785884054975</v>
      </c>
      <c r="F51">
        <f>LN(D51/(D49+D50+D52))</f>
        <v>-0.95437256815464</v>
      </c>
      <c r="G51">
        <f>LN(E51/(E49+E50+E52))</f>
        <v>-1.5071748422818958</v>
      </c>
      <c r="H51">
        <f t="shared" si="2"/>
        <v>-0.5528022741272558</v>
      </c>
      <c r="I51" s="64">
        <v>34221.399999999994</v>
      </c>
      <c r="J51">
        <v>963116896.00000012</v>
      </c>
      <c r="K51">
        <f>LN(J46/I46)/LN(2)</f>
        <v>14.876941814239988</v>
      </c>
      <c r="L51">
        <f t="shared" si="3"/>
        <v>-3.7158327365246643E-2</v>
      </c>
    </row>
    <row r="52" spans="1:12" x14ac:dyDescent="0.2">
      <c r="A52" s="15">
        <v>2</v>
      </c>
      <c r="B52" s="16" t="s">
        <v>22</v>
      </c>
      <c r="C52" s="17" t="s">
        <v>20</v>
      </c>
      <c r="D52" s="15">
        <v>0.24748875920788291</v>
      </c>
      <c r="E52" s="15">
        <v>0.2437738968688643</v>
      </c>
      <c r="F52">
        <f>LN(D52/(D49+D50+D51))</f>
        <v>-1.1120507708057257</v>
      </c>
      <c r="G52">
        <f>LN(E52/(E49+E50+E51))</f>
        <v>-1.1320992661714773</v>
      </c>
      <c r="H52">
        <f t="shared" si="2"/>
        <v>-2.0048495365751595E-2</v>
      </c>
      <c r="I52">
        <v>34499.199999999997</v>
      </c>
      <c r="J52">
        <v>1102441408</v>
      </c>
      <c r="K52">
        <f>LN(J46/I46)/LN(2)</f>
        <v>14.876941814239988</v>
      </c>
      <c r="L52">
        <f t="shared" si="3"/>
        <v>-1.3476220863189417E-3</v>
      </c>
    </row>
    <row r="53" spans="1:12" x14ac:dyDescent="0.2">
      <c r="A53" s="24">
        <v>3</v>
      </c>
      <c r="B53" s="25" t="s">
        <v>23</v>
      </c>
      <c r="C53" s="26" t="s">
        <v>17</v>
      </c>
      <c r="D53" s="24">
        <v>0.25523325358851673</v>
      </c>
      <c r="E53" s="24">
        <v>0.31382636655948554</v>
      </c>
      <c r="F53">
        <f>LN(D53/(D54+D55+D56))</f>
        <v>-1.070893230278843</v>
      </c>
      <c r="G53">
        <f>LN(E53/(E54+E55+E56))</f>
        <v>-0.78229084544860616</v>
      </c>
      <c r="H53">
        <f t="shared" si="2"/>
        <v>0.28860238483023681</v>
      </c>
      <c r="K53">
        <f>LN(J47/I47)/LN(2)</f>
        <v>14.816901598464876</v>
      </c>
      <c r="L53">
        <f t="shared" si="3"/>
        <v>1.947791735757615E-2</v>
      </c>
    </row>
    <row r="54" spans="1:12" x14ac:dyDescent="0.2">
      <c r="A54" s="12">
        <v>3</v>
      </c>
      <c r="B54" s="13" t="s">
        <v>23</v>
      </c>
      <c r="C54" s="14" t="s">
        <v>13</v>
      </c>
      <c r="D54" s="12">
        <v>0.24446770334928236</v>
      </c>
      <c r="E54" s="12">
        <v>0.23520900321543414</v>
      </c>
      <c r="F54">
        <f>LN(D54/(D53+D55+D56))</f>
        <v>-1.1283393219605544</v>
      </c>
      <c r="G54">
        <f>LN(E54/(E53+E55+E56))</f>
        <v>-1.1791280954121568</v>
      </c>
      <c r="H54">
        <f t="shared" si="2"/>
        <v>-5.0788773451602376E-2</v>
      </c>
      <c r="K54">
        <f>LN(J47/I47)/LN(2)</f>
        <v>14.816901598464876</v>
      </c>
      <c r="L54">
        <f t="shared" si="3"/>
        <v>-3.4277593810074581E-3</v>
      </c>
    </row>
    <row r="55" spans="1:12" x14ac:dyDescent="0.2">
      <c r="A55" s="15">
        <v>3</v>
      </c>
      <c r="B55" s="16" t="s">
        <v>23</v>
      </c>
      <c r="C55" s="17" t="s">
        <v>19</v>
      </c>
      <c r="D55" s="15">
        <v>0.27422248803827753</v>
      </c>
      <c r="E55" s="15">
        <v>0.17958199356913182</v>
      </c>
      <c r="F55">
        <f>LN(D55/(D53+D54+D56))</f>
        <v>-0.97330373347013643</v>
      </c>
      <c r="G55">
        <f>LN(E55/(E53+E54+E56))</f>
        <v>-1.519182081994771</v>
      </c>
      <c r="H55">
        <f t="shared" si="2"/>
        <v>-0.54587834852463457</v>
      </c>
      <c r="K55">
        <f>LN(J47/I47)/LN(2)</f>
        <v>14.816901598464876</v>
      </c>
      <c r="L55">
        <f t="shared" si="3"/>
        <v>-3.6841599095265035E-2</v>
      </c>
    </row>
    <row r="56" spans="1:12" x14ac:dyDescent="0.2">
      <c r="A56" s="15">
        <v>3</v>
      </c>
      <c r="B56" s="16" t="s">
        <v>23</v>
      </c>
      <c r="C56" s="17" t="s">
        <v>20</v>
      </c>
      <c r="D56" s="15">
        <v>0.22607655502392343</v>
      </c>
      <c r="E56" s="15">
        <v>0.27138263665594853</v>
      </c>
      <c r="F56">
        <f>LN(D56/(D53+D54+D55))</f>
        <v>-1.2305992794412584</v>
      </c>
      <c r="G56">
        <f>LN(E56/(E53+E54+E55))</f>
        <v>-0.98761894699199482</v>
      </c>
      <c r="H56">
        <f t="shared" si="2"/>
        <v>0.24298033244926354</v>
      </c>
      <c r="K56">
        <f>LN(J47/I47)/LN(2)</f>
        <v>14.816901598464876</v>
      </c>
      <c r="L56">
        <f t="shared" si="3"/>
        <v>1.6398862531046155E-2</v>
      </c>
    </row>
    <row r="57" spans="1:12" x14ac:dyDescent="0.2">
      <c r="A57" s="24">
        <v>4</v>
      </c>
      <c r="B57" s="25" t="s">
        <v>24</v>
      </c>
      <c r="C57" s="26" t="s">
        <v>17</v>
      </c>
      <c r="D57" s="24">
        <v>0.24199380165289255</v>
      </c>
      <c r="E57" s="24">
        <v>0.36245289482699555</v>
      </c>
      <c r="F57">
        <f>LN(D57/(D58+D59+D60))</f>
        <v>-1.1417794500237746</v>
      </c>
      <c r="G57">
        <f>LN(E57/(E58+E59+E60))</f>
        <v>-0.56473364422400607</v>
      </c>
      <c r="H57">
        <f t="shared" si="2"/>
        <v>0.5770458057997685</v>
      </c>
      <c r="K57">
        <f>LN(J48/I48)/LN(2)</f>
        <v>14.840297906013781</v>
      </c>
      <c r="L57">
        <f t="shared" si="3"/>
        <v>3.8883707689313325E-2</v>
      </c>
    </row>
    <row r="58" spans="1:12" x14ac:dyDescent="0.2">
      <c r="A58" s="12">
        <v>4</v>
      </c>
      <c r="B58" s="13" t="s">
        <v>24</v>
      </c>
      <c r="C58" s="14" t="s">
        <v>15</v>
      </c>
      <c r="D58" s="12">
        <v>0.26665805785123964</v>
      </c>
      <c r="E58" s="12">
        <v>0.21856800274066468</v>
      </c>
      <c r="F58">
        <f>LN(D58/(D57+D59+D60))</f>
        <v>-1.0116449344822995</v>
      </c>
      <c r="G58">
        <f>LN(E58/(E57+E59+E60))</f>
        <v>-1.2740309389395976</v>
      </c>
      <c r="H58">
        <f t="shared" si="2"/>
        <v>-0.26238600445729809</v>
      </c>
      <c r="K58">
        <f>LN(J48/I48)/LN(2)</f>
        <v>14.840297906013781</v>
      </c>
      <c r="L58">
        <f t="shared" si="3"/>
        <v>-1.7680642674361043E-2</v>
      </c>
    </row>
    <row r="59" spans="1:12" x14ac:dyDescent="0.2">
      <c r="A59" s="15">
        <v>4</v>
      </c>
      <c r="B59" s="16" t="s">
        <v>24</v>
      </c>
      <c r="C59" s="17" t="s">
        <v>18</v>
      </c>
      <c r="D59" s="15">
        <v>0.2456095041322314</v>
      </c>
      <c r="E59" s="15">
        <v>0.21479958890030831</v>
      </c>
      <c r="F59">
        <f>LN(D59/(D57+D58+D60))</f>
        <v>-1.1221672398423506</v>
      </c>
      <c r="G59">
        <f>LN(E59/(E57+E58+E60))</f>
        <v>-1.2962335372017098</v>
      </c>
      <c r="H59">
        <f t="shared" si="2"/>
        <v>-0.17406629735935919</v>
      </c>
      <c r="K59">
        <f>LN(J48/I48)/LN(2)</f>
        <v>14.840297906013781</v>
      </c>
      <c r="L59">
        <f t="shared" si="3"/>
        <v>-1.1729299402326806E-2</v>
      </c>
    </row>
    <row r="60" spans="1:12" x14ac:dyDescent="0.2">
      <c r="A60" s="15">
        <v>4</v>
      </c>
      <c r="B60" s="16" t="s">
        <v>24</v>
      </c>
      <c r="C60" s="17" t="s">
        <v>19</v>
      </c>
      <c r="D60" s="15">
        <v>0.24573863636363635</v>
      </c>
      <c r="E60" s="15">
        <v>0.20417951353203151</v>
      </c>
      <c r="F60">
        <f>LN(D60/(D57+D58+D59))</f>
        <v>-1.1214704267441598</v>
      </c>
      <c r="G60">
        <f>LN(E60/(E57+E58+E59))</f>
        <v>-1.3603740657050594</v>
      </c>
      <c r="H60">
        <f t="shared" si="2"/>
        <v>-0.23890363896089961</v>
      </c>
      <c r="K60">
        <f>LN(J48/I48)/LN(2)</f>
        <v>14.840297906013781</v>
      </c>
      <c r="L60">
        <f t="shared" si="3"/>
        <v>-1.6098304796434575E-2</v>
      </c>
    </row>
    <row r="61" spans="1:12" x14ac:dyDescent="0.2">
      <c r="A61" s="15">
        <v>5</v>
      </c>
      <c r="B61" s="16" t="s">
        <v>25</v>
      </c>
      <c r="C61" s="17" t="s">
        <v>14</v>
      </c>
      <c r="D61" s="15">
        <v>0.24051928119204452</v>
      </c>
      <c r="E61" s="15">
        <v>0.26197244697135358</v>
      </c>
      <c r="F61">
        <f>LN(D61/(D62+D63+D64))</f>
        <v>-1.1498346774133139</v>
      </c>
      <c r="G61">
        <f>LN(E61/(E62+E63+E64))</f>
        <v>-1.0357418246312355</v>
      </c>
      <c r="H61">
        <f t="shared" si="2"/>
        <v>0.11409285278207837</v>
      </c>
      <c r="K61">
        <f>LN(J49/I49)/LN(2)</f>
        <v>14.695896010388676</v>
      </c>
      <c r="L61">
        <f t="shared" si="3"/>
        <v>7.7635860175810298E-3</v>
      </c>
    </row>
    <row r="62" spans="1:12" x14ac:dyDescent="0.2">
      <c r="A62" s="15">
        <v>5</v>
      </c>
      <c r="B62" s="16" t="s">
        <v>25</v>
      </c>
      <c r="C62" s="17" t="s">
        <v>13</v>
      </c>
      <c r="D62" s="15">
        <v>0.26533222485131419</v>
      </c>
      <c r="E62" s="15">
        <v>0.30818572782272763</v>
      </c>
      <c r="F62">
        <f>LN(D62/(D61+D63+D64))</f>
        <v>-1.0184356709551377</v>
      </c>
      <c r="G62">
        <f>LN(E62/(E61+E63+E64))</f>
        <v>-0.80861491314036393</v>
      </c>
      <c r="H62">
        <f t="shared" si="2"/>
        <v>0.20982075781477372</v>
      </c>
      <c r="K62">
        <f>LN(J49/I49)/LN(2)</f>
        <v>14.695896010388676</v>
      </c>
      <c r="L62">
        <f t="shared" si="3"/>
        <v>1.4277506976536125E-2</v>
      </c>
    </row>
    <row r="63" spans="1:12" x14ac:dyDescent="0.2">
      <c r="A63" s="12">
        <v>5</v>
      </c>
      <c r="B63" s="13" t="s">
        <v>25</v>
      </c>
      <c r="C63" s="14" t="s">
        <v>20</v>
      </c>
      <c r="D63" s="12">
        <v>0.23469975059154569</v>
      </c>
      <c r="E63" s="12">
        <v>0.25184051315693567</v>
      </c>
      <c r="F63">
        <f>LN(D63/(D61+D62+D64))</f>
        <v>-1.1819611995249004</v>
      </c>
      <c r="G63">
        <f>LN(E63/(E61+E62+E64))</f>
        <v>-1.0888201700937019</v>
      </c>
      <c r="H63">
        <f t="shared" si="2"/>
        <v>9.3141029431198508E-2</v>
      </c>
      <c r="K63">
        <f>LN(J49/I49)/LN(2)</f>
        <v>14.695896010388676</v>
      </c>
      <c r="L63">
        <f t="shared" si="3"/>
        <v>6.3378938831192182E-3</v>
      </c>
    </row>
    <row r="64" spans="1:12" x14ac:dyDescent="0.2">
      <c r="A64" s="36">
        <v>5</v>
      </c>
      <c r="B64" s="37" t="s">
        <v>25</v>
      </c>
      <c r="C64" s="38" t="s">
        <v>21</v>
      </c>
      <c r="D64" s="36">
        <v>0.2594487433650956</v>
      </c>
      <c r="E64" s="36">
        <v>0.17800131204898317</v>
      </c>
      <c r="F64">
        <f>LN(D64/(D61+D62+D63))</f>
        <v>-1.0488356879205389</v>
      </c>
      <c r="G64">
        <f>LN(E64/(E61+E62+E63))</f>
        <v>-1.5299478775616375</v>
      </c>
      <c r="H64">
        <f t="shared" si="2"/>
        <v>-0.48111218964109859</v>
      </c>
      <c r="K64">
        <f>LN(J49/I49)/LN(2)</f>
        <v>14.695896010388676</v>
      </c>
      <c r="L64">
        <f t="shared" si="3"/>
        <v>-3.2737860236694352E-2</v>
      </c>
    </row>
    <row r="65" spans="1:12" x14ac:dyDescent="0.2">
      <c r="A65" s="15">
        <v>6</v>
      </c>
      <c r="B65" s="16" t="s">
        <v>26</v>
      </c>
      <c r="C65" s="17" t="s">
        <v>15</v>
      </c>
      <c r="D65" s="15">
        <v>0.26170996113724687</v>
      </c>
      <c r="E65" s="15">
        <v>0.23327596098680436</v>
      </c>
      <c r="F65">
        <f>LN(D65/(D66+D67+D68))</f>
        <v>-1.0370998819793722</v>
      </c>
      <c r="G65">
        <f>LN(E65/(E66+E67+E68))</f>
        <v>-1.1899048092883551</v>
      </c>
      <c r="H65">
        <f t="shared" si="2"/>
        <v>-0.15280492730898287</v>
      </c>
      <c r="K65">
        <f>LN(J50/I50)/LN(2)</f>
        <v>14.808711462769521</v>
      </c>
      <c r="L65">
        <f t="shared" si="3"/>
        <v>-1.0318583604869922E-2</v>
      </c>
    </row>
    <row r="66" spans="1:12" x14ac:dyDescent="0.2">
      <c r="A66" s="15">
        <v>6</v>
      </c>
      <c r="B66" s="16" t="s">
        <v>26</v>
      </c>
      <c r="C66" s="17" t="s">
        <v>14</v>
      </c>
      <c r="D66" s="15">
        <v>0.24473307424831253</v>
      </c>
      <c r="E66" s="15">
        <v>0.38646012621916237</v>
      </c>
      <c r="F66">
        <f>LN(D66/(D65+D67+D68))</f>
        <v>-1.1269031070571069</v>
      </c>
      <c r="G66">
        <f>LN(E66/(E65+E67+E68))</f>
        <v>-0.46221655958651398</v>
      </c>
      <c r="H66">
        <f t="shared" si="2"/>
        <v>0.66468654747059297</v>
      </c>
      <c r="K66">
        <f>LN(J50/I50)/LN(2)</f>
        <v>14.808711462769521</v>
      </c>
      <c r="L66">
        <f t="shared" si="3"/>
        <v>4.4884833440213677E-2</v>
      </c>
    </row>
    <row r="67" spans="1:12" x14ac:dyDescent="0.2">
      <c r="A67" s="12">
        <v>6</v>
      </c>
      <c r="B67" s="13" t="s">
        <v>26</v>
      </c>
      <c r="C67" s="14" t="s">
        <v>18</v>
      </c>
      <c r="D67" s="12">
        <v>0.25178973205154431</v>
      </c>
      <c r="E67" s="12">
        <v>0.18737808376362586</v>
      </c>
      <c r="F67">
        <f>LN(D67/(D65+D66+D68))</f>
        <v>-1.0890897027663573</v>
      </c>
      <c r="G67">
        <f>LN(E67/(E65+E66+E68))</f>
        <v>-1.4671375397013844</v>
      </c>
      <c r="H67">
        <f t="shared" si="2"/>
        <v>-0.37804783693502708</v>
      </c>
      <c r="K67">
        <f>LN(J50/I50)/LN(2)</f>
        <v>14.808711462769521</v>
      </c>
      <c r="L67">
        <f t="shared" si="3"/>
        <v>-2.5528746230586943E-2</v>
      </c>
    </row>
    <row r="68" spans="1:12" x14ac:dyDescent="0.2">
      <c r="A68" s="36">
        <v>6</v>
      </c>
      <c r="B68" s="37" t="s">
        <v>26</v>
      </c>
      <c r="C68" s="38" t="s">
        <v>21</v>
      </c>
      <c r="D68" s="36">
        <v>0.24176723256289631</v>
      </c>
      <c r="E68" s="36">
        <v>0.19288582903040735</v>
      </c>
      <c r="F68">
        <f>LN(D68/(D65+D66+D67))</f>
        <v>-1.1430150051846888</v>
      </c>
      <c r="G68">
        <f>LN(E68/(E65+E66+E67))</f>
        <v>-1.4313666796253119</v>
      </c>
      <c r="H68">
        <f t="shared" si="2"/>
        <v>-0.28835167444062315</v>
      </c>
      <c r="K68">
        <f>LN(J50/I50)/LN(2)</f>
        <v>14.808711462769521</v>
      </c>
      <c r="L68">
        <f t="shared" si="3"/>
        <v>-1.9471759927632198E-2</v>
      </c>
    </row>
    <row r="69" spans="1:12" x14ac:dyDescent="0.2">
      <c r="A69" s="15">
        <v>7</v>
      </c>
      <c r="B69" s="16" t="s">
        <v>27</v>
      </c>
      <c r="C69" s="17" t="s">
        <v>15</v>
      </c>
      <c r="D69" s="15">
        <v>0.26235592889236181</v>
      </c>
      <c r="E69" s="15">
        <v>0.22898138266334639</v>
      </c>
      <c r="F69">
        <f>LN(D69/(D70+D71+D72))</f>
        <v>-1.0337593307421535</v>
      </c>
      <c r="G69">
        <f>LN(E69/(E70+E71+E72))</f>
        <v>-1.2140718184353363</v>
      </c>
      <c r="H69">
        <f t="shared" si="2"/>
        <v>-0.18031248769318275</v>
      </c>
      <c r="K69">
        <f>LN(J51/I51)/LN(2)</f>
        <v>14.78052451009566</v>
      </c>
      <c r="L69">
        <f t="shared" si="3"/>
        <v>-1.2199329433134965E-2</v>
      </c>
    </row>
    <row r="70" spans="1:12" x14ac:dyDescent="0.2">
      <c r="A70" s="15">
        <v>7</v>
      </c>
      <c r="B70" s="16" t="s">
        <v>27</v>
      </c>
      <c r="C70" s="17" t="s">
        <v>13</v>
      </c>
      <c r="D70" s="15">
        <v>0.24975581168196914</v>
      </c>
      <c r="E70" s="15">
        <v>0.36321593738882962</v>
      </c>
      <c r="F70">
        <f>LN(D70/(D69+D71+D72))</f>
        <v>-1.0999150507074953</v>
      </c>
      <c r="G70">
        <f>LN(E70/(E69+E71+E72))</f>
        <v>-0.5614330806701352</v>
      </c>
      <c r="H70">
        <f t="shared" si="2"/>
        <v>0.53848197003736009</v>
      </c>
      <c r="K70">
        <f>LN(J51/I51)/LN(2)</f>
        <v>14.78052451009566</v>
      </c>
      <c r="L70">
        <f t="shared" si="3"/>
        <v>3.6431857994589874E-2</v>
      </c>
    </row>
    <row r="71" spans="1:12" x14ac:dyDescent="0.2">
      <c r="A71" s="12">
        <v>7</v>
      </c>
      <c r="B71" s="13" t="s">
        <v>27</v>
      </c>
      <c r="C71" s="14" t="s">
        <v>19</v>
      </c>
      <c r="D71" s="12">
        <v>0.23715569447157647</v>
      </c>
      <c r="E71" s="12">
        <v>0.19447408988497572</v>
      </c>
      <c r="F71">
        <f>LN(D71/(D69+D70+D72))</f>
        <v>-1.1683370906543427</v>
      </c>
      <c r="G71">
        <f>LN(E71/(E69+E70+E72))</f>
        <v>-1.4211964283730576</v>
      </c>
      <c r="H71">
        <f t="shared" si="2"/>
        <v>-0.25285933771871494</v>
      </c>
      <c r="K71">
        <f>LN(J51/I51)/LN(2)</f>
        <v>14.78052451009566</v>
      </c>
      <c r="L71">
        <f t="shared" si="3"/>
        <v>-1.7107602476894673E-2</v>
      </c>
    </row>
    <row r="72" spans="1:12" x14ac:dyDescent="0.2">
      <c r="A72" s="36">
        <v>7</v>
      </c>
      <c r="B72" s="37" t="s">
        <v>27</v>
      </c>
      <c r="C72" s="38" t="s">
        <v>21</v>
      </c>
      <c r="D72" s="36">
        <v>0.25073256495409257</v>
      </c>
      <c r="E72" s="36">
        <v>0.21332859006284832</v>
      </c>
      <c r="F72">
        <f>LN(D72/(D69+D70+D71))</f>
        <v>-1.0947090830881561</v>
      </c>
      <c r="G72">
        <f>LN(E72/(E69+E70+E71))</f>
        <v>-1.3049769855564646</v>
      </c>
      <c r="H72">
        <f t="shared" si="2"/>
        <v>-0.21026790246830851</v>
      </c>
      <c r="K72">
        <f>LN(J51/I51)/LN(2)</f>
        <v>14.78052451009566</v>
      </c>
      <c r="L72">
        <f t="shared" si="3"/>
        <v>-1.4226010878347892E-2</v>
      </c>
    </row>
    <row r="73" spans="1:12" x14ac:dyDescent="0.2">
      <c r="A73" s="15">
        <v>8</v>
      </c>
      <c r="B73" s="16" t="s">
        <v>28</v>
      </c>
      <c r="C73" s="17" t="s">
        <v>18</v>
      </c>
      <c r="D73" s="15">
        <v>0.26610558530986994</v>
      </c>
      <c r="E73" s="15">
        <v>0.2105615532680559</v>
      </c>
      <c r="F73">
        <f>LN(D73/(D74+D75+D76))</f>
        <v>-1.0144720017931217</v>
      </c>
      <c r="G73">
        <f>LN(E73/(E74+E75+E76))</f>
        <v>-1.3215438408295221</v>
      </c>
      <c r="H73">
        <f t="shared" si="2"/>
        <v>-0.30707183903640045</v>
      </c>
      <c r="K73">
        <f>LN(J52/I52)/LN(2)</f>
        <v>14.963779548923721</v>
      </c>
      <c r="L73">
        <f t="shared" si="3"/>
        <v>-2.0521007946718031E-2</v>
      </c>
    </row>
    <row r="74" spans="1:12" x14ac:dyDescent="0.2">
      <c r="A74" s="15">
        <v>8</v>
      </c>
      <c r="B74" s="16" t="s">
        <v>28</v>
      </c>
      <c r="C74" s="17" t="s">
        <v>19</v>
      </c>
      <c r="D74" s="15">
        <v>0.26159143075745983</v>
      </c>
      <c r="E74" s="15">
        <v>0.21918152146623149</v>
      </c>
      <c r="F74">
        <f>LN(D74/(D73+D75+D76))</f>
        <v>-1.0377134262678347</v>
      </c>
      <c r="G74">
        <f>LN(E74/(E73+E75+E76))</f>
        <v>-1.2704424493336777</v>
      </c>
      <c r="H74">
        <f t="shared" si="2"/>
        <v>-0.23272902306584298</v>
      </c>
      <c r="K74">
        <f>LN(J52/I52)/LN(2)</f>
        <v>14.963779548923721</v>
      </c>
      <c r="L74">
        <f t="shared" si="3"/>
        <v>-1.5552823556705108E-2</v>
      </c>
    </row>
    <row r="75" spans="1:12" x14ac:dyDescent="0.2">
      <c r="A75" s="15">
        <v>8</v>
      </c>
      <c r="B75" s="16" t="s">
        <v>28</v>
      </c>
      <c r="C75" s="17" t="s">
        <v>20</v>
      </c>
      <c r="D75" s="15">
        <v>0.24422341239479725</v>
      </c>
      <c r="E75" s="15">
        <v>0.40555695037241613</v>
      </c>
      <c r="F75">
        <f>LN(D75/(D73+D74+D76))</f>
        <v>-1.1296623825308707</v>
      </c>
      <c r="G75">
        <f>LN(E75/(E73+E74+E76))</f>
        <v>-0.38236360762133881</v>
      </c>
      <c r="H75">
        <f t="shared" si="2"/>
        <v>0.74729877490953189</v>
      </c>
      <c r="K75">
        <f>LN(J52/I52)/LN(2)</f>
        <v>14.963779548923721</v>
      </c>
      <c r="L75">
        <f t="shared" si="3"/>
        <v>4.9940509512737492E-2</v>
      </c>
    </row>
    <row r="76" spans="1:12" x14ac:dyDescent="0.2">
      <c r="A76" s="42">
        <v>8</v>
      </c>
      <c r="B76" s="43" t="s">
        <v>28</v>
      </c>
      <c r="C76" s="44" t="s">
        <v>21</v>
      </c>
      <c r="D76" s="42">
        <v>0.22807957153787295</v>
      </c>
      <c r="E76" s="42">
        <v>0.16469997489329646</v>
      </c>
      <c r="F76">
        <f>LN(D76/(D73+D74+D75))</f>
        <v>-1.2191869067303081</v>
      </c>
      <c r="G76">
        <f>LN(E76/(E73+E74+E75))</f>
        <v>-1.6236654870743878</v>
      </c>
      <c r="H76">
        <f t="shared" si="2"/>
        <v>-0.4044785803440798</v>
      </c>
      <c r="K76">
        <f>LN(J52/I52)/LN(2)</f>
        <v>14.963779548923721</v>
      </c>
      <c r="L76">
        <f t="shared" si="3"/>
        <v>-2.7030509171940598E-2</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6</v>
      </c>
    </row>
    <row r="80" spans="1:12" ht="17" thickBot="1" x14ac:dyDescent="0.25">
      <c r="A80" s="3" t="s">
        <v>7</v>
      </c>
      <c r="D80" s="3">
        <v>0</v>
      </c>
      <c r="E80" s="3">
        <v>24</v>
      </c>
    </row>
    <row r="81" spans="1:12" ht="18" thickBot="1" x14ac:dyDescent="0.25">
      <c r="A81" s="3" t="s">
        <v>8</v>
      </c>
      <c r="B81" s="8"/>
      <c r="C81" s="9" t="s">
        <v>9</v>
      </c>
      <c r="D81" s="3" t="s">
        <v>4</v>
      </c>
      <c r="E81" s="3">
        <v>0.02</v>
      </c>
    </row>
    <row r="82" spans="1:12" ht="17" thickBot="1" x14ac:dyDescent="0.25">
      <c r="A82" s="7" t="s">
        <v>10</v>
      </c>
      <c r="B82" s="10" t="s">
        <v>11</v>
      </c>
      <c r="C82" s="11" t="s">
        <v>12</v>
      </c>
      <c r="D82" s="3">
        <v>27</v>
      </c>
      <c r="E82" s="3">
        <v>35</v>
      </c>
      <c r="F82" s="63" t="s">
        <v>31</v>
      </c>
      <c r="G82" s="63" t="s">
        <v>32</v>
      </c>
      <c r="H82" s="63" t="s">
        <v>33</v>
      </c>
      <c r="I82" t="s">
        <v>34</v>
      </c>
      <c r="J82" t="s">
        <v>35</v>
      </c>
      <c r="K82" t="s">
        <v>36</v>
      </c>
      <c r="L82" t="s">
        <v>37</v>
      </c>
    </row>
    <row r="83" spans="1:12" x14ac:dyDescent="0.2">
      <c r="A83" s="12">
        <v>1</v>
      </c>
      <c r="B83" s="13" t="s">
        <v>16</v>
      </c>
      <c r="C83" s="14" t="s">
        <v>17</v>
      </c>
      <c r="D83" s="12">
        <v>0.22725741239892194</v>
      </c>
      <c r="E83" s="12">
        <v>0.20129962867752071</v>
      </c>
      <c r="F83">
        <f>LN(D83/(D84+D85+D86))</f>
        <v>-1.2238626383894156</v>
      </c>
      <c r="G83">
        <f>LN(E83/(E84+E85+E86))</f>
        <v>-1.3781913828101173</v>
      </c>
      <c r="H83">
        <f>G83-F83</f>
        <v>-0.15432874442070177</v>
      </c>
      <c r="I83">
        <v>27673.199999999997</v>
      </c>
      <c r="J83">
        <v>673249852</v>
      </c>
      <c r="K83">
        <f>LN(J83/I83)/LN(2)</f>
        <v>14.570364906998494</v>
      </c>
      <c r="L83">
        <f>H83/K83</f>
        <v>-1.0591961519548079E-2</v>
      </c>
    </row>
    <row r="84" spans="1:12" x14ac:dyDescent="0.2">
      <c r="A84" s="15">
        <v>1</v>
      </c>
      <c r="B84" s="16" t="s">
        <v>16</v>
      </c>
      <c r="C84" s="17" t="s">
        <v>15</v>
      </c>
      <c r="D84" s="15">
        <v>0.27383760107816713</v>
      </c>
      <c r="E84" s="15">
        <v>0.24535846900885461</v>
      </c>
      <c r="F84">
        <f>LN(D84/(D83+D85+D86))</f>
        <v>-0.97523844590601971</v>
      </c>
      <c r="G84">
        <f>LN(E84/(E83+E85+E86))</f>
        <v>-1.1235225630980152</v>
      </c>
      <c r="H84">
        <f t="shared" ref="H84:H114" si="4">G84-F84</f>
        <v>-0.14828411719199552</v>
      </c>
      <c r="I84">
        <v>25506.25</v>
      </c>
      <c r="J84">
        <v>650965624</v>
      </c>
      <c r="K84">
        <f>LN(J83/I83)/LN(2)</f>
        <v>14.570364906998494</v>
      </c>
      <c r="L84">
        <f t="shared" ref="L84:L114" si="5">H84/K84</f>
        <v>-1.0177103877526851E-2</v>
      </c>
    </row>
    <row r="85" spans="1:12" x14ac:dyDescent="0.2">
      <c r="A85" s="15">
        <v>1</v>
      </c>
      <c r="B85" s="16" t="s">
        <v>16</v>
      </c>
      <c r="C85" s="17" t="s">
        <v>14</v>
      </c>
      <c r="D85" s="15">
        <v>0.23660714285714285</v>
      </c>
      <c r="E85" s="15">
        <v>0.27449300199942872</v>
      </c>
      <c r="F85">
        <f>LN(D85/(D83+D84+D86))</f>
        <v>-1.1713716429505381</v>
      </c>
      <c r="G85">
        <f>LN(E85/(E83+E84+E86))</f>
        <v>-0.97194495104228995</v>
      </c>
      <c r="H85">
        <f t="shared" si="4"/>
        <v>0.19942669190824813</v>
      </c>
      <c r="I85">
        <v>25469.75</v>
      </c>
      <c r="J85">
        <v>658985840</v>
      </c>
      <c r="K85">
        <f>LN(J83/I83)/LN(2)</f>
        <v>14.570364906998494</v>
      </c>
      <c r="L85">
        <f t="shared" si="5"/>
        <v>1.368714463784354E-2</v>
      </c>
    </row>
    <row r="86" spans="1:12" x14ac:dyDescent="0.2">
      <c r="A86" s="15">
        <v>1</v>
      </c>
      <c r="B86" s="16" t="s">
        <v>16</v>
      </c>
      <c r="C86" s="17" t="s">
        <v>13</v>
      </c>
      <c r="D86" s="15">
        <v>0.26229784366576819</v>
      </c>
      <c r="E86" s="15">
        <v>0.27884890031419596</v>
      </c>
      <c r="F86">
        <f>LN(D86/(D83+D84+D85))</f>
        <v>-1.0340594949674</v>
      </c>
      <c r="G86">
        <f>LN(E86/(E83+E84+E85))</f>
        <v>-0.95017862575277046</v>
      </c>
      <c r="H86">
        <f t="shared" si="4"/>
        <v>8.3880869214629561E-2</v>
      </c>
      <c r="I86">
        <v>27092.1</v>
      </c>
      <c r="J86">
        <v>719223292</v>
      </c>
      <c r="K86">
        <f>LN(J83/I83)/LN(2)</f>
        <v>14.570364906998494</v>
      </c>
      <c r="L86">
        <f t="shared" si="5"/>
        <v>5.7569504779073572E-3</v>
      </c>
    </row>
    <row r="87" spans="1:12" x14ac:dyDescent="0.2">
      <c r="A87" s="24">
        <v>2</v>
      </c>
      <c r="B87" s="25" t="s">
        <v>22</v>
      </c>
      <c r="C87" s="26" t="s">
        <v>17</v>
      </c>
      <c r="D87" s="24">
        <v>0.25404796064767371</v>
      </c>
      <c r="E87" s="24">
        <v>0.26539917412250519</v>
      </c>
      <c r="F87">
        <f>LN(D87/(D88+D89+D90))</f>
        <v>-1.0771382370830676</v>
      </c>
      <c r="G87">
        <f>LN(E87/(E88+E89+E90))</f>
        <v>-1.018092247568118</v>
      </c>
      <c r="H87">
        <f t="shared" si="4"/>
        <v>5.9045989514949548E-2</v>
      </c>
      <c r="I87">
        <v>27577.599999999999</v>
      </c>
      <c r="J87">
        <v>679682472</v>
      </c>
      <c r="K87">
        <f>LN(J84/I84)/LN(2)</f>
        <v>14.63944293405579</v>
      </c>
      <c r="L87">
        <f t="shared" si="5"/>
        <v>4.033349477908797E-3</v>
      </c>
    </row>
    <row r="88" spans="1:12" x14ac:dyDescent="0.2">
      <c r="A88" s="12">
        <v>2</v>
      </c>
      <c r="B88" s="13" t="s">
        <v>22</v>
      </c>
      <c r="C88" s="14" t="s">
        <v>14</v>
      </c>
      <c r="D88" s="12">
        <v>0.22832547653207624</v>
      </c>
      <c r="E88" s="12">
        <v>0.21085684790089476</v>
      </c>
      <c r="F88">
        <f>LN(D88/(D87+D89+D90))</f>
        <v>-1.2177907197467648</v>
      </c>
      <c r="G88">
        <f>LN(E88/(E87+E89+E90))</f>
        <v>-1.3197682819815426</v>
      </c>
      <c r="H88">
        <f t="shared" si="4"/>
        <v>-0.10197756223477783</v>
      </c>
      <c r="I88">
        <v>29232.899999999998</v>
      </c>
      <c r="J88">
        <v>646284816</v>
      </c>
      <c r="K88">
        <f>LN(J84/I84)/LN(2)</f>
        <v>14.63944293405579</v>
      </c>
      <c r="L88">
        <f t="shared" si="5"/>
        <v>-6.9659455413803384E-3</v>
      </c>
    </row>
    <row r="89" spans="1:12" x14ac:dyDescent="0.2">
      <c r="A89" s="15">
        <v>2</v>
      </c>
      <c r="B89" s="16" t="s">
        <v>22</v>
      </c>
      <c r="C89" s="17" t="s">
        <v>18</v>
      </c>
      <c r="D89" s="15">
        <v>0.28345972535355607</v>
      </c>
      <c r="E89" s="15">
        <v>0.20302821748107364</v>
      </c>
      <c r="F89">
        <f>LN(D89/(D87+D88+D90))</f>
        <v>-0.92736440511066787</v>
      </c>
      <c r="G89">
        <f>LN(E89/(E87+E88+E90))</f>
        <v>-1.3674743017931208</v>
      </c>
      <c r="H89">
        <f t="shared" si="4"/>
        <v>-0.44010989668245293</v>
      </c>
      <c r="I89">
        <v>23116.7</v>
      </c>
      <c r="J89">
        <v>675362792</v>
      </c>
      <c r="K89">
        <f>LN(J84/I84)/LN(2)</f>
        <v>14.63944293405579</v>
      </c>
      <c r="L89">
        <f t="shared" si="5"/>
        <v>-3.0063295349758403E-2</v>
      </c>
    </row>
    <row r="90" spans="1:12" x14ac:dyDescent="0.2">
      <c r="A90" s="15">
        <v>2</v>
      </c>
      <c r="B90" s="16" t="s">
        <v>22</v>
      </c>
      <c r="C90" s="17" t="s">
        <v>20</v>
      </c>
      <c r="D90" s="15">
        <v>0.23416683746669401</v>
      </c>
      <c r="E90" s="15">
        <v>0.32071576049552647</v>
      </c>
      <c r="F90">
        <f>LN(D90/(D87+D88+D89))</f>
        <v>-1.184930500601985</v>
      </c>
      <c r="G90">
        <f>LN(E90/(E87+E88+E89))</f>
        <v>-0.750484405307836</v>
      </c>
      <c r="H90">
        <f t="shared" si="4"/>
        <v>0.43444609529414902</v>
      </c>
      <c r="I90">
        <v>23044.3</v>
      </c>
      <c r="J90">
        <v>676508156</v>
      </c>
      <c r="K90">
        <f>LN(J84/I84)/LN(2)</f>
        <v>14.63944293405579</v>
      </c>
      <c r="L90">
        <f t="shared" si="5"/>
        <v>2.9676408948833392E-2</v>
      </c>
    </row>
    <row r="91" spans="1:12" x14ac:dyDescent="0.2">
      <c r="A91" s="24">
        <v>3</v>
      </c>
      <c r="B91" s="25" t="s">
        <v>23</v>
      </c>
      <c r="C91" s="26" t="s">
        <v>17</v>
      </c>
      <c r="D91" s="24">
        <v>0.24839458942478482</v>
      </c>
      <c r="E91" s="24">
        <v>0.27291365171249399</v>
      </c>
      <c r="F91">
        <f>LN(D91/(D92+D93+D94))</f>
        <v>-1.1071928981380337</v>
      </c>
      <c r="G91">
        <f>LN(E91/(E92+E93+E94))</f>
        <v>-0.97988979285586797</v>
      </c>
      <c r="H91">
        <f t="shared" si="4"/>
        <v>0.12730310528216571</v>
      </c>
      <c r="K91">
        <f>LN(J85/I85)/LN(2)</f>
        <v>14.659175046300808</v>
      </c>
      <c r="L91">
        <f t="shared" si="5"/>
        <v>8.68419299722396E-3</v>
      </c>
    </row>
    <row r="92" spans="1:12" x14ac:dyDescent="0.2">
      <c r="A92" s="12">
        <v>3</v>
      </c>
      <c r="B92" s="13" t="s">
        <v>23</v>
      </c>
      <c r="C92" s="14" t="s">
        <v>13</v>
      </c>
      <c r="D92" s="12">
        <v>0.24593523705424236</v>
      </c>
      <c r="E92" s="12">
        <v>0.21767969126869269</v>
      </c>
      <c r="F92">
        <f>LN(D92/(D91+D93+D94))</f>
        <v>-1.1204100195552453</v>
      </c>
      <c r="G92">
        <f>LN(E92/(E91+E93+E94))</f>
        <v>-1.2792395824460743</v>
      </c>
      <c r="H92">
        <f t="shared" si="4"/>
        <v>-0.15882956289082895</v>
      </c>
      <c r="K92">
        <f>LN(J85/I85)/LN(2)</f>
        <v>14.659175046300808</v>
      </c>
      <c r="L92">
        <f t="shared" si="5"/>
        <v>-1.0834822722913664E-2</v>
      </c>
    </row>
    <row r="93" spans="1:12" x14ac:dyDescent="0.2">
      <c r="A93" s="15">
        <v>3</v>
      </c>
      <c r="B93" s="16" t="s">
        <v>23</v>
      </c>
      <c r="C93" s="17" t="s">
        <v>19</v>
      </c>
      <c r="D93" s="15">
        <v>0.27339800519196611</v>
      </c>
      <c r="E93" s="15">
        <v>0.20646406174626145</v>
      </c>
      <c r="F93">
        <f>LN(D93/(D91+D92+D94))</f>
        <v>-0.97745023721923174</v>
      </c>
      <c r="G93">
        <f>LN(E93/(E91+E92+E94))</f>
        <v>-1.3463724676176756</v>
      </c>
      <c r="H93">
        <f t="shared" si="4"/>
        <v>-0.36892223039844385</v>
      </c>
      <c r="K93">
        <f>LN(J85/I85)/LN(2)</f>
        <v>14.659175046300808</v>
      </c>
      <c r="L93">
        <f t="shared" si="5"/>
        <v>-2.5166643363846049E-2</v>
      </c>
    </row>
    <row r="94" spans="1:12" x14ac:dyDescent="0.2">
      <c r="A94" s="15">
        <v>3</v>
      </c>
      <c r="B94" s="16" t="s">
        <v>23</v>
      </c>
      <c r="C94" s="17" t="s">
        <v>20</v>
      </c>
      <c r="D94" s="15">
        <v>0.23227216832900668</v>
      </c>
      <c r="E94" s="15">
        <v>0.30294259527255185</v>
      </c>
      <c r="F94">
        <f>LN(D94/(D91+D92+D93))</f>
        <v>-1.1955254610678907</v>
      </c>
      <c r="G94">
        <f>LN(E94/(E91+E92+E93))</f>
        <v>-0.8333244340783339</v>
      </c>
      <c r="H94">
        <f t="shared" si="4"/>
        <v>0.36220102698955681</v>
      </c>
      <c r="K94">
        <f>LN(J85/I85)/LN(2)</f>
        <v>14.659175046300808</v>
      </c>
      <c r="L94">
        <f t="shared" si="5"/>
        <v>2.4708145297777654E-2</v>
      </c>
    </row>
    <row r="95" spans="1:12" x14ac:dyDescent="0.2">
      <c r="A95" s="24">
        <v>4</v>
      </c>
      <c r="B95" s="25" t="s">
        <v>24</v>
      </c>
      <c r="C95" s="26" t="s">
        <v>17</v>
      </c>
      <c r="D95" s="24">
        <v>0.22419481539670072</v>
      </c>
      <c r="E95" s="24">
        <v>0.36201356658336309</v>
      </c>
      <c r="F95">
        <f>LN(D95/(D96+D97+D98))</f>
        <v>-1.2413860524282883</v>
      </c>
      <c r="G95">
        <f>LN(E95/(E96+E97+E98))</f>
        <v>-0.56663533100829944</v>
      </c>
      <c r="H95">
        <f t="shared" si="4"/>
        <v>0.67475072141998882</v>
      </c>
      <c r="K95">
        <f>LN(J86/I86)/LN(2)</f>
        <v>14.696279896714103</v>
      </c>
      <c r="L95">
        <f t="shared" si="5"/>
        <v>4.5913028750279472E-2</v>
      </c>
    </row>
    <row r="96" spans="1:12" x14ac:dyDescent="0.2">
      <c r="A96" s="12">
        <v>4</v>
      </c>
      <c r="B96" s="13" t="s">
        <v>24</v>
      </c>
      <c r="C96" s="14" t="s">
        <v>15</v>
      </c>
      <c r="D96" s="12">
        <v>0.27305577376276513</v>
      </c>
      <c r="E96" s="12">
        <v>0.18874211591098411</v>
      </c>
      <c r="F96">
        <f>LN(D96/(D95+D97+D98))</f>
        <v>-0.97917368308166219</v>
      </c>
      <c r="G96">
        <f>LN(E96/(E95+E97+E98))</f>
        <v>-1.4582043691679925</v>
      </c>
      <c r="H96">
        <f t="shared" si="4"/>
        <v>-0.47903068608633026</v>
      </c>
      <c r="K96">
        <f>LN(J86/I86)/LN(2)</f>
        <v>14.696279896714103</v>
      </c>
      <c r="L96">
        <f t="shared" si="5"/>
        <v>-3.2595370355829663E-2</v>
      </c>
    </row>
    <row r="97" spans="1:12" x14ac:dyDescent="0.2">
      <c r="A97" s="15">
        <v>4</v>
      </c>
      <c r="B97" s="16" t="s">
        <v>24</v>
      </c>
      <c r="C97" s="17" t="s">
        <v>18</v>
      </c>
      <c r="D97" s="15">
        <v>0.24776119402985075</v>
      </c>
      <c r="E97" s="15">
        <v>0.22396763060811614</v>
      </c>
      <c r="F97">
        <f>LN(D97/(D95+D96+D98))</f>
        <v>-1.1105884797148253</v>
      </c>
      <c r="G97">
        <f>LN(E97/(E95+E96+E98))</f>
        <v>-1.2426926972478773</v>
      </c>
      <c r="H97">
        <f t="shared" si="4"/>
        <v>-0.13210421753305202</v>
      </c>
      <c r="K97">
        <f>LN(J86/I86)/LN(2)</f>
        <v>14.696279896714103</v>
      </c>
      <c r="L97">
        <f t="shared" si="5"/>
        <v>-8.9889562842763223E-3</v>
      </c>
    </row>
    <row r="98" spans="1:12" x14ac:dyDescent="0.2">
      <c r="A98" s="15">
        <v>4</v>
      </c>
      <c r="B98" s="16" t="s">
        <v>24</v>
      </c>
      <c r="C98" s="17" t="s">
        <v>19</v>
      </c>
      <c r="D98" s="15">
        <v>0.2549882168106834</v>
      </c>
      <c r="E98" s="15">
        <v>0.2252766868975366</v>
      </c>
      <c r="F98">
        <f>LN(D98/(D95+D96+D97))</f>
        <v>-1.0721826991107597</v>
      </c>
      <c r="G98">
        <f>LN(E98/(E95+E96+E97))</f>
        <v>-1.235176583993292</v>
      </c>
      <c r="H98">
        <f t="shared" si="4"/>
        <v>-0.1629938848825323</v>
      </c>
      <c r="K98">
        <f>LN(J86/I86)/LN(2)</f>
        <v>14.696279896714103</v>
      </c>
      <c r="L98">
        <f t="shared" si="5"/>
        <v>-1.1090826115728486E-2</v>
      </c>
    </row>
    <row r="99" spans="1:12" x14ac:dyDescent="0.2">
      <c r="A99" s="15">
        <v>5</v>
      </c>
      <c r="B99" s="16" t="s">
        <v>25</v>
      </c>
      <c r="C99" s="17" t="s">
        <v>14</v>
      </c>
      <c r="D99" s="15">
        <v>0.25026141512722205</v>
      </c>
      <c r="E99" s="15">
        <v>0.2813557377989333</v>
      </c>
      <c r="F99">
        <f>LN(D99/(D100+D101+D102))</f>
        <v>-1.0972185602195057</v>
      </c>
      <c r="G99">
        <f>LN(E99/(E100+E101+E102))</f>
        <v>-0.93774662834685041</v>
      </c>
      <c r="H99">
        <f t="shared" si="4"/>
        <v>0.15947193187265529</v>
      </c>
      <c r="K99">
        <f>LN(J87/I87)/LN(2)</f>
        <v>14.589076389211057</v>
      </c>
      <c r="L99">
        <f t="shared" si="5"/>
        <v>1.0930913487476719E-2</v>
      </c>
    </row>
    <row r="100" spans="1:12" x14ac:dyDescent="0.2">
      <c r="A100" s="15">
        <v>5</v>
      </c>
      <c r="B100" s="16" t="s">
        <v>25</v>
      </c>
      <c r="C100" s="17" t="s">
        <v>13</v>
      </c>
      <c r="D100" s="15">
        <v>0.25730219588706865</v>
      </c>
      <c r="E100" s="15">
        <v>0.29609451167058554</v>
      </c>
      <c r="F100">
        <f>LN(D100/(D99+D101+D102))</f>
        <v>-1.0600379844469459</v>
      </c>
      <c r="G100">
        <f>LN(E100/(E99+E101+E102))</f>
        <v>-0.86596539806939321</v>
      </c>
      <c r="H100">
        <f t="shared" si="4"/>
        <v>0.19407258637755265</v>
      </c>
      <c r="K100">
        <f>LN(J87/I87)/LN(2)</f>
        <v>14.589076389211057</v>
      </c>
      <c r="L100">
        <f t="shared" si="5"/>
        <v>1.3302595805247383E-2</v>
      </c>
    </row>
    <row r="101" spans="1:12" x14ac:dyDescent="0.2">
      <c r="A101" s="12">
        <v>5</v>
      </c>
      <c r="B101" s="13" t="s">
        <v>25</v>
      </c>
      <c r="C101" s="14" t="s">
        <v>20</v>
      </c>
      <c r="D101" s="12">
        <v>0.22070407807598458</v>
      </c>
      <c r="E101" s="12">
        <v>0.21385559442564661</v>
      </c>
      <c r="F101">
        <f>LN(D101/(D99+D100+D102))</f>
        <v>-1.2615680568293688</v>
      </c>
      <c r="G101">
        <f>LN(E101/(E99+E100+E102))</f>
        <v>-1.3018395028156788</v>
      </c>
      <c r="H101">
        <f t="shared" si="4"/>
        <v>-4.027144598631005E-2</v>
      </c>
      <c r="K101">
        <f>LN(J87/I87)/LN(2)</f>
        <v>14.589076389211057</v>
      </c>
      <c r="L101">
        <f t="shared" si="5"/>
        <v>-2.7603835165392423E-3</v>
      </c>
    </row>
    <row r="102" spans="1:12" x14ac:dyDescent="0.2">
      <c r="A102" s="36">
        <v>5</v>
      </c>
      <c r="B102" s="37" t="s">
        <v>25</v>
      </c>
      <c r="C102" s="38" t="s">
        <v>21</v>
      </c>
      <c r="D102" s="36">
        <v>0.27173231090972466</v>
      </c>
      <c r="E102" s="36">
        <v>0.20869415610483455</v>
      </c>
      <c r="F102">
        <f>LN(D102/(D99+D100+D101))</f>
        <v>-0.98585125477000168</v>
      </c>
      <c r="G102">
        <f>LN(E102/(E99+E100+E101))</f>
        <v>-1.3328147354938942</v>
      </c>
      <c r="H102">
        <f t="shared" si="4"/>
        <v>-0.34696348072389249</v>
      </c>
      <c r="K102">
        <f>LN(J87/I87)/LN(2)</f>
        <v>14.589076389211057</v>
      </c>
      <c r="L102">
        <f t="shared" si="5"/>
        <v>-2.3782415792988763E-2</v>
      </c>
    </row>
    <row r="103" spans="1:12" x14ac:dyDescent="0.2">
      <c r="A103" s="15">
        <v>6</v>
      </c>
      <c r="B103" s="16" t="s">
        <v>26</v>
      </c>
      <c r="C103" s="17" t="s">
        <v>15</v>
      </c>
      <c r="D103" s="15">
        <v>0.28068259385665528</v>
      </c>
      <c r="E103" s="15">
        <v>0.23901303538175048</v>
      </c>
      <c r="F103">
        <f>LN(D103/(D104+D105+D106))</f>
        <v>-0.94107824363423009</v>
      </c>
      <c r="G103">
        <f>LN(E103/(E104+E105+E106))</f>
        <v>-1.1580981366449892</v>
      </c>
      <c r="H103">
        <f t="shared" si="4"/>
        <v>-0.21701989301075908</v>
      </c>
      <c r="K103">
        <f>LN(J88/I88)/LN(2)</f>
        <v>14.432289520129199</v>
      </c>
      <c r="L103">
        <f t="shared" si="5"/>
        <v>-1.503710777891991E-2</v>
      </c>
    </row>
    <row r="104" spans="1:12" x14ac:dyDescent="0.2">
      <c r="A104" s="15">
        <v>6</v>
      </c>
      <c r="B104" s="16" t="s">
        <v>26</v>
      </c>
      <c r="C104" s="17" t="s">
        <v>14</v>
      </c>
      <c r="D104" s="15">
        <v>0.23918088737201365</v>
      </c>
      <c r="E104" s="15">
        <v>0.29627560521415269</v>
      </c>
      <c r="F104">
        <f>LN(D104/(D103+D105+D106))</f>
        <v>-1.1571755160731998</v>
      </c>
      <c r="G104">
        <f>LN(E104/(E103+E105+E106))</f>
        <v>-0.86509667501170195</v>
      </c>
      <c r="H104">
        <f t="shared" si="4"/>
        <v>0.29207884106149784</v>
      </c>
      <c r="K104">
        <f>LN(J88/I88)/LN(2)</f>
        <v>14.432289520129199</v>
      </c>
      <c r="L104">
        <f t="shared" si="5"/>
        <v>2.0237872906729432E-2</v>
      </c>
    </row>
    <row r="105" spans="1:12" x14ac:dyDescent="0.2">
      <c r="A105" s="12">
        <v>6</v>
      </c>
      <c r="B105" s="13" t="s">
        <v>26</v>
      </c>
      <c r="C105" s="14" t="s">
        <v>18</v>
      </c>
      <c r="D105" s="12">
        <v>0.24191126279863484</v>
      </c>
      <c r="E105" s="12">
        <v>0.24171322160148967</v>
      </c>
      <c r="F105">
        <f>LN(D105/(D103+D104+D106))</f>
        <v>-1.1422294700765809</v>
      </c>
      <c r="G105">
        <f>LN(E105/(E103+E104+E106))</f>
        <v>-1.1433096609663238</v>
      </c>
      <c r="H105">
        <f t="shared" si="4"/>
        <v>-1.0801908897428714E-3</v>
      </c>
      <c r="K105">
        <f>LN(J88/I88)/LN(2)</f>
        <v>14.432289520129199</v>
      </c>
      <c r="L105">
        <f t="shared" si="5"/>
        <v>-7.4845428248670649E-5</v>
      </c>
    </row>
    <row r="106" spans="1:12" x14ac:dyDescent="0.2">
      <c r="A106" s="36">
        <v>6</v>
      </c>
      <c r="B106" s="37" t="s">
        <v>26</v>
      </c>
      <c r="C106" s="38" t="s">
        <v>21</v>
      </c>
      <c r="D106" s="36">
        <v>0.23822525597269625</v>
      </c>
      <c r="E106" s="36">
        <v>0.22299813780260708</v>
      </c>
      <c r="F106">
        <f>LN(D106/(D103+D104+D105))</f>
        <v>-1.162434220738829</v>
      </c>
      <c r="G106">
        <f>LN(E106/(E103+E104+E105))</f>
        <v>-1.2482793262509198</v>
      </c>
      <c r="H106">
        <f t="shared" si="4"/>
        <v>-8.5845105512090791E-2</v>
      </c>
      <c r="K106">
        <f>LN(J88/I88)/LN(2)</f>
        <v>14.432289520129199</v>
      </c>
      <c r="L106">
        <f t="shared" si="5"/>
        <v>-5.948128007850711E-3</v>
      </c>
    </row>
    <row r="107" spans="1:12" x14ac:dyDescent="0.2">
      <c r="A107" s="15">
        <v>7</v>
      </c>
      <c r="B107" s="16" t="s">
        <v>27</v>
      </c>
      <c r="C107" s="17" t="s">
        <v>15</v>
      </c>
      <c r="D107" s="15">
        <v>0.27153000458085202</v>
      </c>
      <c r="E107" s="15">
        <v>0.26326910074374577</v>
      </c>
      <c r="F107">
        <f>LN(D107/(D108+D109+D110))</f>
        <v>-0.98687379061339875</v>
      </c>
      <c r="G107">
        <f>LN(E107/(E108+E109+E110))</f>
        <v>-1.0290459897900226</v>
      </c>
      <c r="H107">
        <f t="shared" si="4"/>
        <v>-4.2172199176623848E-2</v>
      </c>
      <c r="K107">
        <f>LN(J89/I89)/LN(2)</f>
        <v>14.834439616042289</v>
      </c>
      <c r="L107">
        <f t="shared" si="5"/>
        <v>-2.8428575846584665E-3</v>
      </c>
    </row>
    <row r="108" spans="1:12" x14ac:dyDescent="0.2">
      <c r="A108" s="15">
        <v>7</v>
      </c>
      <c r="B108" s="16" t="s">
        <v>27</v>
      </c>
      <c r="C108" s="17" t="s">
        <v>13</v>
      </c>
      <c r="D108" s="15">
        <v>0.239120476408612</v>
      </c>
      <c r="E108" s="15">
        <v>0.35175794455713322</v>
      </c>
      <c r="F108">
        <f>LN(D108/(D107+D109+D110))</f>
        <v>-1.1575075217306561</v>
      </c>
      <c r="G108">
        <f>LN(E108/(E107+E109+E110))</f>
        <v>-0.61132088740772184</v>
      </c>
      <c r="H108">
        <f t="shared" si="4"/>
        <v>0.54618663432293424</v>
      </c>
      <c r="K108">
        <f>LN(J89/I89)/LN(2)</f>
        <v>14.834439616042289</v>
      </c>
      <c r="L108">
        <f t="shared" si="5"/>
        <v>3.6818824873726674E-2</v>
      </c>
    </row>
    <row r="109" spans="1:12" x14ac:dyDescent="0.2">
      <c r="A109" s="12">
        <v>7</v>
      </c>
      <c r="B109" s="13" t="s">
        <v>27</v>
      </c>
      <c r="C109" s="14" t="s">
        <v>19</v>
      </c>
      <c r="D109" s="12">
        <v>0.23694457169033434</v>
      </c>
      <c r="E109" s="12">
        <v>0.17123056118999314</v>
      </c>
      <c r="F109">
        <f>LN(D109/(D107+D108+D110))</f>
        <v>-1.1695044348169945</v>
      </c>
      <c r="G109">
        <f>LN(E109/(E107+E108+E110))</f>
        <v>-1.5769310374025505</v>
      </c>
      <c r="H109">
        <f t="shared" si="4"/>
        <v>-0.40742660258555596</v>
      </c>
      <c r="K109">
        <f>LN(J89/I89)/LN(2)</f>
        <v>14.834439616042289</v>
      </c>
      <c r="L109">
        <f t="shared" si="5"/>
        <v>-2.7464913615271039E-2</v>
      </c>
    </row>
    <row r="110" spans="1:12" x14ac:dyDescent="0.2">
      <c r="A110" s="36">
        <v>7</v>
      </c>
      <c r="B110" s="37" t="s">
        <v>27</v>
      </c>
      <c r="C110" s="38" t="s">
        <v>21</v>
      </c>
      <c r="D110" s="36">
        <v>0.25240494732020158</v>
      </c>
      <c r="E110" s="36">
        <v>0.2137423935091278</v>
      </c>
      <c r="F110">
        <f>LN(D110/(D107+D108+D109))</f>
        <v>-1.0858267263711379</v>
      </c>
      <c r="G110">
        <f>LN(E110/(E107+E108+E109))</f>
        <v>-1.3025129610985933</v>
      </c>
      <c r="H110">
        <f t="shared" si="4"/>
        <v>-0.21668623472745541</v>
      </c>
      <c r="K110">
        <f>LN(J89/I89)/LN(2)</f>
        <v>14.834439616042289</v>
      </c>
      <c r="L110">
        <f t="shared" si="5"/>
        <v>-1.4606971367703446E-2</v>
      </c>
    </row>
    <row r="111" spans="1:12" x14ac:dyDescent="0.2">
      <c r="A111" s="15">
        <v>8</v>
      </c>
      <c r="B111" s="16" t="s">
        <v>28</v>
      </c>
      <c r="C111" s="17" t="s">
        <v>18</v>
      </c>
      <c r="D111" s="15">
        <v>0.25396961634194487</v>
      </c>
      <c r="E111" s="15">
        <v>0.22135713381440689</v>
      </c>
      <c r="F111">
        <f>LN(D111/(D112+D113+D114))</f>
        <v>-1.0775516889761108</v>
      </c>
      <c r="G111">
        <f>LN(E111/(E112+E113+E114))</f>
        <v>-1.2577751018054093</v>
      </c>
      <c r="H111">
        <f t="shared" si="4"/>
        <v>-0.18022341282929855</v>
      </c>
      <c r="K111">
        <f>LN(J90/I90)/LN(2)</f>
        <v>14.841409762386739</v>
      </c>
      <c r="L111">
        <f t="shared" si="5"/>
        <v>-1.214328124583198E-2</v>
      </c>
    </row>
    <row r="112" spans="1:12" x14ac:dyDescent="0.2">
      <c r="A112" s="15">
        <v>8</v>
      </c>
      <c r="B112" s="16" t="s">
        <v>28</v>
      </c>
      <c r="C112" s="17" t="s">
        <v>19</v>
      </c>
      <c r="D112" s="15">
        <v>0.27697193373959317</v>
      </c>
      <c r="E112" s="15">
        <v>0.21787568046588177</v>
      </c>
      <c r="F112">
        <f>LN(D112/(D111+D113+D114))</f>
        <v>-0.95953186176184968</v>
      </c>
      <c r="G112">
        <f>LN(E112/(E111+E113+E114))</f>
        <v>-1.2780890772669877</v>
      </c>
      <c r="H112">
        <f t="shared" si="4"/>
        <v>-0.31855721550513805</v>
      </c>
      <c r="K112">
        <f>LN(J90/I90)/LN(2)</f>
        <v>14.841409762386739</v>
      </c>
      <c r="L112">
        <f t="shared" si="5"/>
        <v>-2.1464080609947991E-2</v>
      </c>
    </row>
    <row r="113" spans="1:12" x14ac:dyDescent="0.2">
      <c r="A113" s="15">
        <v>8</v>
      </c>
      <c r="B113" s="16" t="s">
        <v>28</v>
      </c>
      <c r="C113" s="17" t="s">
        <v>20</v>
      </c>
      <c r="D113" s="15">
        <v>0.22435842416959917</v>
      </c>
      <c r="E113" s="15">
        <v>0.328775794404355</v>
      </c>
      <c r="F113">
        <f>LN(D113/(D111+D112+D114))</f>
        <v>-1.2404456457177886</v>
      </c>
      <c r="G113">
        <f>LN(E113/(E111+E112+E114))</f>
        <v>-0.71372717518622231</v>
      </c>
      <c r="H113">
        <f t="shared" si="4"/>
        <v>0.52671847053156629</v>
      </c>
      <c r="K113">
        <f>LN(J90/I90)/LN(2)</f>
        <v>14.841409762386739</v>
      </c>
      <c r="L113">
        <f t="shared" si="5"/>
        <v>3.5489786951806483E-2</v>
      </c>
    </row>
    <row r="114" spans="1:12" x14ac:dyDescent="0.2">
      <c r="A114" s="42">
        <v>8</v>
      </c>
      <c r="B114" s="43" t="s">
        <v>28</v>
      </c>
      <c r="C114" s="44" t="s">
        <v>21</v>
      </c>
      <c r="D114" s="42">
        <v>0.24470002574886285</v>
      </c>
      <c r="E114" s="42">
        <v>0.2319913913153564</v>
      </c>
      <c r="F114">
        <f>LN(D114/(D111+D112+D113))</f>
        <v>-1.1270819115536252</v>
      </c>
      <c r="G114">
        <f>LN(E114/(E111+E112+E113))</f>
        <v>-1.1971006777311211</v>
      </c>
      <c r="H114">
        <f t="shared" si="4"/>
        <v>-7.0018766177495806E-2</v>
      </c>
      <c r="K114">
        <f>LN(J90/I90)/LN(2)</f>
        <v>14.841409762386739</v>
      </c>
      <c r="L114">
        <f t="shared" si="5"/>
        <v>-4.7177975204853893E-3</v>
      </c>
    </row>
    <row r="115" spans="1:12" ht="21" thickBot="1" x14ac:dyDescent="0.3">
      <c r="A115" s="1" t="s">
        <v>0</v>
      </c>
      <c r="D115" s="45" t="s">
        <v>29</v>
      </c>
      <c r="E115" s="45"/>
    </row>
    <row r="116" spans="1:12" ht="18" thickTop="1" thickBot="1" x14ac:dyDescent="0.25">
      <c r="A116" s="3" t="s">
        <v>2</v>
      </c>
      <c r="D116" s="3">
        <v>4</v>
      </c>
      <c r="E116" s="3">
        <v>4</v>
      </c>
    </row>
    <row r="117" spans="1:12" ht="17" thickBot="1" x14ac:dyDescent="0.25">
      <c r="A117" s="3" t="s">
        <v>3</v>
      </c>
      <c r="D117" s="47" t="s">
        <v>6</v>
      </c>
      <c r="E117" s="3" t="s">
        <v>6</v>
      </c>
    </row>
    <row r="118" spans="1:12" ht="17" thickBot="1" x14ac:dyDescent="0.25">
      <c r="A118" s="3" t="s">
        <v>7</v>
      </c>
      <c r="D118" s="3">
        <v>0</v>
      </c>
      <c r="E118" s="3">
        <v>24</v>
      </c>
    </row>
    <row r="119" spans="1:12" ht="18" thickBot="1" x14ac:dyDescent="0.25">
      <c r="A119" s="3" t="s">
        <v>8</v>
      </c>
      <c r="B119" s="8"/>
      <c r="C119" s="9" t="s">
        <v>9</v>
      </c>
      <c r="D119" s="3">
        <v>0</v>
      </c>
      <c r="E119" s="3">
        <v>0.02</v>
      </c>
    </row>
    <row r="120" spans="1:12" ht="17" thickBot="1" x14ac:dyDescent="0.25">
      <c r="A120" s="7" t="s">
        <v>10</v>
      </c>
      <c r="B120" s="10" t="s">
        <v>11</v>
      </c>
      <c r="C120" s="11" t="s">
        <v>12</v>
      </c>
      <c r="D120" s="3">
        <v>47</v>
      </c>
      <c r="E120" s="3">
        <v>49</v>
      </c>
      <c r="F120" s="63" t="s">
        <v>31</v>
      </c>
      <c r="G120" s="63" t="s">
        <v>32</v>
      </c>
      <c r="H120" s="63" t="s">
        <v>33</v>
      </c>
      <c r="I120" t="s">
        <v>34</v>
      </c>
      <c r="J120" t="s">
        <v>35</v>
      </c>
      <c r="K120" t="s">
        <v>36</v>
      </c>
      <c r="L120" t="s">
        <v>37</v>
      </c>
    </row>
    <row r="121" spans="1:12" x14ac:dyDescent="0.2">
      <c r="A121" s="12">
        <v>1</v>
      </c>
      <c r="B121" s="13" t="s">
        <v>16</v>
      </c>
      <c r="C121" s="14" t="s">
        <v>17</v>
      </c>
      <c r="D121" s="12">
        <v>0.2680142514360504</v>
      </c>
      <c r="E121" s="12">
        <v>0.28443158207183139</v>
      </c>
      <c r="F121">
        <f>LN(D121/(D122+D123+D124))</f>
        <v>-1.0047208884996544</v>
      </c>
      <c r="G121">
        <f>LN(E121/(E122+E123+E124))</f>
        <v>-0.92258447712982938</v>
      </c>
      <c r="H121">
        <f>G121-F121</f>
        <v>8.2136411369824969E-2</v>
      </c>
      <c r="I121">
        <v>31714.3</v>
      </c>
      <c r="J121">
        <v>731285156</v>
      </c>
      <c r="K121">
        <f>LN(J121/I121)/LN(2)</f>
        <v>14.493012958043266</v>
      </c>
      <c r="L121">
        <f>H121/K121</f>
        <v>5.6673109730603858E-3</v>
      </c>
    </row>
    <row r="122" spans="1:12" x14ac:dyDescent="0.2">
      <c r="A122" s="15">
        <v>1</v>
      </c>
      <c r="B122" s="16" t="s">
        <v>16</v>
      </c>
      <c r="C122" s="17" t="s">
        <v>15</v>
      </c>
      <c r="D122" s="15">
        <v>0.27274049298334907</v>
      </c>
      <c r="E122" s="15">
        <v>0.19805580290887503</v>
      </c>
      <c r="F122">
        <f>LN(D122/(D121+D123+D124))</f>
        <v>-0.98076260189696185</v>
      </c>
      <c r="G122">
        <f>LN(E122/(E121+E123+E124))</f>
        <v>-1.3984902018986416</v>
      </c>
      <c r="H122">
        <f t="shared" ref="H122:H152" si="6">G122-F122</f>
        <v>-0.41772760000167974</v>
      </c>
      <c r="I122">
        <v>26845.9</v>
      </c>
      <c r="J122">
        <v>585929688</v>
      </c>
      <c r="K122">
        <f>LN(J121/I121)/LN(2)</f>
        <v>14.493012958043266</v>
      </c>
      <c r="L122">
        <f t="shared" ref="L122:L152" si="7">H122/K122</f>
        <v>-2.8822688643899346E-2</v>
      </c>
    </row>
    <row r="123" spans="1:12" x14ac:dyDescent="0.2">
      <c r="A123" s="15">
        <v>1</v>
      </c>
      <c r="B123" s="16" t="s">
        <v>16</v>
      </c>
      <c r="C123" s="17" t="s">
        <v>14</v>
      </c>
      <c r="D123" s="15">
        <v>0.20708209118010615</v>
      </c>
      <c r="E123" s="15">
        <v>0.21000296823983378</v>
      </c>
      <c r="F123">
        <f>LN(D123/(D121+D122+D124))</f>
        <v>-1.3426044061038631</v>
      </c>
      <c r="G123">
        <f>LN(E123/(E121+E122+E124))</f>
        <v>-1.3249075230954195</v>
      </c>
      <c r="H123">
        <f t="shared" si="6"/>
        <v>1.7696883008443631E-2</v>
      </c>
      <c r="I123">
        <v>27189.800000000003</v>
      </c>
      <c r="J123">
        <v>630931932</v>
      </c>
      <c r="K123">
        <f>LN(J121/I121)/LN(2)</f>
        <v>14.493012958043266</v>
      </c>
      <c r="L123">
        <f t="shared" si="7"/>
        <v>1.2210630777517036E-3</v>
      </c>
    </row>
    <row r="124" spans="1:12" x14ac:dyDescent="0.2">
      <c r="A124" s="15">
        <v>1</v>
      </c>
      <c r="B124" s="16" t="s">
        <v>16</v>
      </c>
      <c r="C124" s="17" t="s">
        <v>13</v>
      </c>
      <c r="D124" s="15">
        <v>0.25216316440049441</v>
      </c>
      <c r="E124" s="15">
        <v>0.3075096467794598</v>
      </c>
      <c r="F124">
        <f>LN(D124/(D121+D122+D123))</f>
        <v>-1.0871084641866251</v>
      </c>
      <c r="G124">
        <f>LN(E124/(E121+E122+E123))</f>
        <v>-0.81178784920200153</v>
      </c>
      <c r="H124">
        <f t="shared" si="6"/>
        <v>0.27532061498462357</v>
      </c>
      <c r="I124">
        <v>28967.599999999999</v>
      </c>
      <c r="J124">
        <v>594660840</v>
      </c>
      <c r="K124">
        <f>LN(J121/I121)/LN(2)</f>
        <v>14.493012958043266</v>
      </c>
      <c r="L124">
        <f t="shared" si="7"/>
        <v>1.8996782503518522E-2</v>
      </c>
    </row>
    <row r="125" spans="1:12" x14ac:dyDescent="0.2">
      <c r="A125" s="24">
        <v>2</v>
      </c>
      <c r="B125" s="25" t="s">
        <v>22</v>
      </c>
      <c r="C125" s="26" t="s">
        <v>17</v>
      </c>
      <c r="D125" s="24">
        <v>0.26663513087354146</v>
      </c>
      <c r="E125" s="24">
        <v>0.27492679919864388</v>
      </c>
      <c r="F125">
        <f>LN(D125/(D126+D127+D128))</f>
        <v>-1.0117621803255166</v>
      </c>
      <c r="G125">
        <f>LN(E125/(E126+E127+E128))</f>
        <v>-0.96976773887952517</v>
      </c>
      <c r="H125">
        <f t="shared" si="6"/>
        <v>4.1994441445991404E-2</v>
      </c>
      <c r="I125">
        <v>27132.9</v>
      </c>
      <c r="J125">
        <v>597750732</v>
      </c>
      <c r="K125">
        <f>LN(J122/I122)/LN(2)</f>
        <v>14.413738158514025</v>
      </c>
      <c r="L125">
        <f t="shared" si="7"/>
        <v>2.9135010629553989E-3</v>
      </c>
    </row>
    <row r="126" spans="1:12" x14ac:dyDescent="0.2">
      <c r="A126" s="12">
        <v>2</v>
      </c>
      <c r="B126" s="13" t="s">
        <v>22</v>
      </c>
      <c r="C126" s="14" t="s">
        <v>14</v>
      </c>
      <c r="D126" s="12">
        <v>0.2094765058341217</v>
      </c>
      <c r="E126" s="12">
        <v>0.27161349976883953</v>
      </c>
      <c r="F126">
        <f>LN(D126/(D125+D127+D128))</f>
        <v>-1.3280837877641121</v>
      </c>
      <c r="G126">
        <f>LN(E126/(E125+E127+E128))</f>
        <v>-0.98645171517901553</v>
      </c>
      <c r="H126">
        <f t="shared" si="6"/>
        <v>0.34163207258509654</v>
      </c>
      <c r="I126">
        <v>28399.599999999999</v>
      </c>
      <c r="J126">
        <v>624716016</v>
      </c>
      <c r="K126">
        <f>LN(J122/I122)/LN(2)</f>
        <v>14.413738158514025</v>
      </c>
      <c r="L126">
        <f t="shared" si="7"/>
        <v>2.3701837013273237E-2</v>
      </c>
    </row>
    <row r="127" spans="1:12" x14ac:dyDescent="0.2">
      <c r="A127" s="15">
        <v>2</v>
      </c>
      <c r="B127" s="16" t="s">
        <v>22</v>
      </c>
      <c r="C127" s="17" t="s">
        <v>18</v>
      </c>
      <c r="D127" s="15">
        <v>0.27380952380952384</v>
      </c>
      <c r="E127" s="15">
        <v>0.21390044691015564</v>
      </c>
      <c r="F127">
        <f>LN(D127/(D125+D126+D128))</f>
        <v>-0.97537964824416146</v>
      </c>
      <c r="G127">
        <f>LN(E127/(E125+E126+E128))</f>
        <v>-1.3015727368561767</v>
      </c>
      <c r="H127">
        <f t="shared" si="6"/>
        <v>-0.32619308861201524</v>
      </c>
      <c r="I127">
        <v>26951.45</v>
      </c>
      <c r="J127">
        <v>646381640</v>
      </c>
      <c r="K127">
        <f>LN(J122/I122)/LN(2)</f>
        <v>14.413738158514025</v>
      </c>
      <c r="L127">
        <f t="shared" si="7"/>
        <v>-2.2630707247816684E-2</v>
      </c>
    </row>
    <row r="128" spans="1:12" x14ac:dyDescent="0.2">
      <c r="A128" s="15">
        <v>2</v>
      </c>
      <c r="B128" s="16" t="s">
        <v>22</v>
      </c>
      <c r="C128" s="17" t="s">
        <v>20</v>
      </c>
      <c r="D128" s="15">
        <v>0.25007883948281301</v>
      </c>
      <c r="E128" s="15">
        <v>0.23955925412236093</v>
      </c>
      <c r="F128">
        <f>LN(D128/(D125+D126+D127))</f>
        <v>-1.098191855615879</v>
      </c>
      <c r="G128">
        <f>LN(E128/(E125+E126+E127))</f>
        <v>-1.1550974001132535</v>
      </c>
      <c r="H128">
        <f t="shared" si="6"/>
        <v>-5.6905544497374505E-2</v>
      </c>
      <c r="I128">
        <v>27405.300000000003</v>
      </c>
      <c r="J128">
        <v>704452736</v>
      </c>
      <c r="K128">
        <f>LN(J122/I122)/LN(2)</f>
        <v>14.413738158514025</v>
      </c>
      <c r="L128">
        <f t="shared" si="7"/>
        <v>-3.9480073712703789E-3</v>
      </c>
    </row>
    <row r="129" spans="1:12" x14ac:dyDescent="0.2">
      <c r="A129" s="24">
        <v>3</v>
      </c>
      <c r="B129" s="25" t="s">
        <v>23</v>
      </c>
      <c r="C129" s="26" t="s">
        <v>17</v>
      </c>
      <c r="D129" s="24">
        <v>0.257519847925752</v>
      </c>
      <c r="E129" s="24">
        <v>0.2936890206249228</v>
      </c>
      <c r="F129">
        <f>LN(D129/(D130+D131+D132))</f>
        <v>-1.0588993426497944</v>
      </c>
      <c r="G129">
        <f>LN(E129/(E130+E131+E132))</f>
        <v>-0.87753416666458917</v>
      </c>
      <c r="H129">
        <f t="shared" si="6"/>
        <v>0.18136517598520518</v>
      </c>
      <c r="K129">
        <f>LN(J123/I123)/LN(2)</f>
        <v>14.502131208836818</v>
      </c>
      <c r="L129">
        <f t="shared" si="7"/>
        <v>1.2506105025080106E-2</v>
      </c>
    </row>
    <row r="130" spans="1:12" x14ac:dyDescent="0.2">
      <c r="A130" s="12">
        <v>3</v>
      </c>
      <c r="B130" s="13" t="s">
        <v>23</v>
      </c>
      <c r="C130" s="14" t="s">
        <v>13</v>
      </c>
      <c r="D130" s="12">
        <v>0.22889410712288938</v>
      </c>
      <c r="E130" s="12">
        <v>0.2436704952451525</v>
      </c>
      <c r="F130">
        <f>LN(D130/(D129+D131+D132))</f>
        <v>-1.2145662266822397</v>
      </c>
      <c r="G130">
        <f>LN(E130/(E129+E131+E132))</f>
        <v>-1.1326602507549592</v>
      </c>
      <c r="H130">
        <f t="shared" si="6"/>
        <v>8.1905975927280439E-2</v>
      </c>
      <c r="K130">
        <f>LN(J123/I123)/LN(2)</f>
        <v>14.502131208836818</v>
      </c>
      <c r="L130">
        <f t="shared" si="7"/>
        <v>5.6478578732877096E-3</v>
      </c>
    </row>
    <row r="131" spans="1:12" x14ac:dyDescent="0.2">
      <c r="A131" s="15">
        <v>3</v>
      </c>
      <c r="B131" s="16" t="s">
        <v>23</v>
      </c>
      <c r="C131" s="17" t="s">
        <v>19</v>
      </c>
      <c r="D131" s="15">
        <v>0.26937269372693728</v>
      </c>
      <c r="E131" s="15">
        <v>0.21254785723107325</v>
      </c>
      <c r="F131">
        <f>LN(D131/(D129+D130+D132))</f>
        <v>-0.99780758954614401</v>
      </c>
      <c r="G131">
        <f>LN(E131/(E129+E130+E132))</f>
        <v>-1.3096354242585115</v>
      </c>
      <c r="H131">
        <f t="shared" si="6"/>
        <v>-0.31182783471236752</v>
      </c>
      <c r="K131">
        <f>LN(J123/I123)/LN(2)</f>
        <v>14.502131208836818</v>
      </c>
      <c r="L131">
        <f t="shared" si="7"/>
        <v>-2.1502207518461592E-2</v>
      </c>
    </row>
    <row r="132" spans="1:12" x14ac:dyDescent="0.2">
      <c r="A132" s="15">
        <v>3</v>
      </c>
      <c r="B132" s="16" t="s">
        <v>23</v>
      </c>
      <c r="C132" s="17" t="s">
        <v>20</v>
      </c>
      <c r="D132" s="15">
        <v>0.24421335122442134</v>
      </c>
      <c r="E132" s="15">
        <v>0.25009262689885142</v>
      </c>
      <c r="F132">
        <f>LN(D132/(D129+D130+D131))</f>
        <v>-1.1297168922355585</v>
      </c>
      <c r="G132">
        <f>LN(E132/(E129+E130+E131))</f>
        <v>-1.0981183395348262</v>
      </c>
      <c r="H132">
        <f t="shared" si="6"/>
        <v>3.1598552700732307E-2</v>
      </c>
      <c r="K132">
        <f>LN(J123/I123)/LN(2)</f>
        <v>14.502131208836818</v>
      </c>
      <c r="L132">
        <f t="shared" si="7"/>
        <v>2.1788902779667206E-3</v>
      </c>
    </row>
    <row r="133" spans="1:12" x14ac:dyDescent="0.2">
      <c r="A133" s="24">
        <v>4</v>
      </c>
      <c r="B133" s="25" t="s">
        <v>24</v>
      </c>
      <c r="C133" s="26" t="s">
        <v>17</v>
      </c>
      <c r="D133" s="24">
        <v>0.25032920726889651</v>
      </c>
      <c r="E133" s="24">
        <v>0.37947775882430129</v>
      </c>
      <c r="F133">
        <f>LN(D133/(D134+D135+D136))</f>
        <v>-1.0968572864626527</v>
      </c>
      <c r="G133">
        <f>LN(E133/(E134+E135+E136))</f>
        <v>-0.49176545936522031</v>
      </c>
      <c r="H133">
        <f t="shared" si="6"/>
        <v>0.60509182709743237</v>
      </c>
      <c r="K133">
        <f>LN(J124/I124)/LN(2)</f>
        <v>14.32533929251581</v>
      </c>
      <c r="L133">
        <f t="shared" si="7"/>
        <v>4.2239266710671144E-2</v>
      </c>
    </row>
    <row r="134" spans="1:12" x14ac:dyDescent="0.2">
      <c r="A134" s="12">
        <v>4</v>
      </c>
      <c r="B134" s="13" t="s">
        <v>24</v>
      </c>
      <c r="C134" s="14" t="s">
        <v>15</v>
      </c>
      <c r="D134" s="12">
        <v>0.24400842770608366</v>
      </c>
      <c r="E134" s="12">
        <v>0.20312294974412803</v>
      </c>
      <c r="F134">
        <f>LN(D134/(D133+D135+D136))</f>
        <v>-1.1308274638822775</v>
      </c>
      <c r="G134">
        <f>LN(E134/(E133+E135+E136))</f>
        <v>-1.3668889417479033</v>
      </c>
      <c r="H134">
        <f t="shared" si="6"/>
        <v>-0.23606147786562581</v>
      </c>
      <c r="K134">
        <f>LN(J124/I124)/LN(2)</f>
        <v>14.32533929251581</v>
      </c>
      <c r="L134">
        <f t="shared" si="7"/>
        <v>-1.6478595937267242E-2</v>
      </c>
    </row>
    <row r="135" spans="1:12" x14ac:dyDescent="0.2">
      <c r="A135" s="15">
        <v>4</v>
      </c>
      <c r="B135" s="16" t="s">
        <v>24</v>
      </c>
      <c r="C135" s="17" t="s">
        <v>18</v>
      </c>
      <c r="D135" s="15">
        <v>0.2374242823281538</v>
      </c>
      <c r="E135" s="15">
        <v>0.21571972182128329</v>
      </c>
      <c r="F135">
        <f>LN(D135/(D133+D134+D136))</f>
        <v>-1.1668530440224727</v>
      </c>
      <c r="G135">
        <f>LN(E135/(E133+E134+E136))</f>
        <v>-1.2907864732081289</v>
      </c>
      <c r="H135">
        <f t="shared" si="6"/>
        <v>-0.1239334291856562</v>
      </c>
      <c r="K135">
        <f>LN(J124/I124)/LN(2)</f>
        <v>14.32533929251581</v>
      </c>
      <c r="L135">
        <f t="shared" si="7"/>
        <v>-8.6513433751900376E-3</v>
      </c>
    </row>
    <row r="136" spans="1:12" x14ac:dyDescent="0.2">
      <c r="A136" s="15">
        <v>4</v>
      </c>
      <c r="B136" s="16" t="s">
        <v>24</v>
      </c>
      <c r="C136" s="17" t="s">
        <v>19</v>
      </c>
      <c r="D136" s="15">
        <v>0.26823808269686594</v>
      </c>
      <c r="E136" s="15">
        <v>0.20167956961028735</v>
      </c>
      <c r="F136">
        <f>LN(D136/(D133+D134+D135))</f>
        <v>-1.0035802570531154</v>
      </c>
      <c r="G136">
        <f>LN(E136/(E133+E134+E135))</f>
        <v>-1.3758299098405877</v>
      </c>
      <c r="H136">
        <f t="shared" si="6"/>
        <v>-0.37224965278747235</v>
      </c>
      <c r="K136">
        <f>LN(J124/I124)/LN(2)</f>
        <v>14.32533929251581</v>
      </c>
      <c r="L136">
        <f t="shared" si="7"/>
        <v>-2.5985398683153842E-2</v>
      </c>
    </row>
    <row r="137" spans="1:12" x14ac:dyDescent="0.2">
      <c r="A137" s="15">
        <v>5</v>
      </c>
      <c r="B137" s="16" t="s">
        <v>25</v>
      </c>
      <c r="C137" s="17" t="s">
        <v>14</v>
      </c>
      <c r="D137" s="15">
        <v>0.22895401163428822</v>
      </c>
      <c r="E137" s="15">
        <v>0.25590949687406966</v>
      </c>
      <c r="F137">
        <f>LN(D137/(D138+D139+D140))</f>
        <v>-1.2142268586412288</v>
      </c>
      <c r="G137">
        <f>LN(E137/(E138+E139+E140))</f>
        <v>-1.0673388172833278</v>
      </c>
      <c r="H137">
        <f t="shared" si="6"/>
        <v>0.14688804135790101</v>
      </c>
      <c r="K137">
        <f>LN(J125/I125)/LN(2)</f>
        <v>14.427213118196207</v>
      </c>
      <c r="L137">
        <f t="shared" si="7"/>
        <v>1.0181317774576966E-2</v>
      </c>
    </row>
    <row r="138" spans="1:12" x14ac:dyDescent="0.2">
      <c r="A138" s="15">
        <v>5</v>
      </c>
      <c r="B138" s="16" t="s">
        <v>25</v>
      </c>
      <c r="C138" s="17" t="s">
        <v>13</v>
      </c>
      <c r="D138" s="15">
        <v>0.26912523323455162</v>
      </c>
      <c r="E138" s="15">
        <v>0.29324203632033341</v>
      </c>
      <c r="F138">
        <f>LN(D138/(D137+D139+D140))</f>
        <v>-0.9990653050545204</v>
      </c>
      <c r="G138">
        <f>LN(E138/(E137+E139+E140))</f>
        <v>-0.87968993399752449</v>
      </c>
      <c r="H138">
        <f t="shared" si="6"/>
        <v>0.11937537105699592</v>
      </c>
      <c r="K138">
        <f>LN(J125/I125)/LN(2)</f>
        <v>14.427213118196207</v>
      </c>
      <c r="L138">
        <f t="shared" si="7"/>
        <v>8.2743195154187255E-3</v>
      </c>
    </row>
    <row r="139" spans="1:12" x14ac:dyDescent="0.2">
      <c r="A139" s="12">
        <v>5</v>
      </c>
      <c r="B139" s="13" t="s">
        <v>25</v>
      </c>
      <c r="C139" s="14" t="s">
        <v>20</v>
      </c>
      <c r="D139" s="12">
        <v>0.22604543957853152</v>
      </c>
      <c r="E139" s="12">
        <v>0.23673712414409054</v>
      </c>
      <c r="F139">
        <f>LN(D139/(D137+D138+D140))</f>
        <v>-1.2307771252561592</v>
      </c>
      <c r="G139">
        <f>LN(E139/(E137+E138+E140))</f>
        <v>-1.1706521565356698</v>
      </c>
      <c r="H139">
        <f t="shared" si="6"/>
        <v>6.0124968720489447E-2</v>
      </c>
      <c r="K139">
        <f>LN(J125/I125)/LN(2)</f>
        <v>14.427213118196207</v>
      </c>
      <c r="L139">
        <f t="shared" si="7"/>
        <v>4.1674693669463657E-3</v>
      </c>
    </row>
    <row r="140" spans="1:12" x14ac:dyDescent="0.2">
      <c r="A140" s="36">
        <v>5</v>
      </c>
      <c r="B140" s="37" t="s">
        <v>25</v>
      </c>
      <c r="C140" s="38" t="s">
        <v>21</v>
      </c>
      <c r="D140" s="36">
        <v>0.27587531555262867</v>
      </c>
      <c r="E140" s="36">
        <v>0.21411134266150639</v>
      </c>
      <c r="F140">
        <f>LN(D140/(D137+D138+D139))</f>
        <v>-0.96501458524484929</v>
      </c>
      <c r="G140">
        <f>LN(E140/(E137+E138+E139))</f>
        <v>-1.3003189525374437</v>
      </c>
      <c r="H140">
        <f t="shared" si="6"/>
        <v>-0.33530436729259439</v>
      </c>
      <c r="K140">
        <f>LN(J125/I125)/LN(2)</f>
        <v>14.427213118196207</v>
      </c>
      <c r="L140">
        <f t="shared" si="7"/>
        <v>-2.3241104470113804E-2</v>
      </c>
    </row>
    <row r="141" spans="1:12" x14ac:dyDescent="0.2">
      <c r="A141" s="15">
        <v>6</v>
      </c>
      <c r="B141" s="16" t="s">
        <v>26</v>
      </c>
      <c r="C141" s="17" t="s">
        <v>15</v>
      </c>
      <c r="D141" s="15">
        <v>0.27520387131463392</v>
      </c>
      <c r="E141" s="15">
        <v>0.24076337313152205</v>
      </c>
      <c r="F141">
        <f>LN(D141/(D142+D143+D144))</f>
        <v>-0.96837824025948516</v>
      </c>
      <c r="G141">
        <f>LN(E141/(E142+E143+E144))</f>
        <v>-1.1484988932332028</v>
      </c>
      <c r="H141">
        <f t="shared" si="6"/>
        <v>-0.1801206529737176</v>
      </c>
      <c r="K141">
        <f>LN(J126/I126)/LN(2)</f>
        <v>14.425042286720471</v>
      </c>
      <c r="L141">
        <f t="shared" si="7"/>
        <v>-1.2486663774950221E-2</v>
      </c>
    </row>
    <row r="142" spans="1:12" x14ac:dyDescent="0.2">
      <c r="A142" s="15">
        <v>6</v>
      </c>
      <c r="B142" s="16" t="s">
        <v>26</v>
      </c>
      <c r="C142" s="17" t="s">
        <v>14</v>
      </c>
      <c r="D142" s="15">
        <v>0.22260059145084685</v>
      </c>
      <c r="E142" s="15">
        <v>0.34793644824668607</v>
      </c>
      <c r="F142">
        <f>LN(D142/(D141+D143+D144))</f>
        <v>-1.2505751617616907</v>
      </c>
      <c r="G142">
        <f>LN(E142/(E141+E143+E144))</f>
        <v>-0.62812218607422199</v>
      </c>
      <c r="H142">
        <f t="shared" si="6"/>
        <v>0.62245297568746871</v>
      </c>
      <c r="K142">
        <f>LN(J126/I126)/LN(2)</f>
        <v>14.425042286720471</v>
      </c>
      <c r="L142">
        <f t="shared" si="7"/>
        <v>4.31508596865946E-2</v>
      </c>
    </row>
    <row r="143" spans="1:12" x14ac:dyDescent="0.2">
      <c r="A143" s="12">
        <v>6</v>
      </c>
      <c r="B143" s="13" t="s">
        <v>26</v>
      </c>
      <c r="C143" s="14" t="s">
        <v>18</v>
      </c>
      <c r="D143" s="12">
        <v>0.24536248767810742</v>
      </c>
      <c r="E143" s="12">
        <v>0.19770612014665789</v>
      </c>
      <c r="F143">
        <f>LN(D143/(D141+D142+D144))</f>
        <v>-1.1235008591815976</v>
      </c>
      <c r="G143">
        <f>LN(E143/(E141+E142+E144))</f>
        <v>-1.4006932880452456</v>
      </c>
      <c r="H143">
        <f t="shared" si="6"/>
        <v>-0.27719242886364803</v>
      </c>
      <c r="K143">
        <f>LN(J126/I126)/LN(2)</f>
        <v>14.425042286720471</v>
      </c>
      <c r="L143">
        <f t="shared" si="7"/>
        <v>-1.921605658784295E-2</v>
      </c>
    </row>
    <row r="144" spans="1:12" x14ac:dyDescent="0.2">
      <c r="A144" s="36">
        <v>6</v>
      </c>
      <c r="B144" s="37" t="s">
        <v>26</v>
      </c>
      <c r="C144" s="38" t="s">
        <v>21</v>
      </c>
      <c r="D144" s="36">
        <v>0.25683304955641184</v>
      </c>
      <c r="E144" s="36">
        <v>0.21359405847513396</v>
      </c>
      <c r="F144">
        <f>LN(D144/(D141+D142+D143))</f>
        <v>-1.0624944560630867</v>
      </c>
      <c r="G144">
        <f>LN(E144/(E141+E142+E143))</f>
        <v>-1.3033958335798823</v>
      </c>
      <c r="H144">
        <f t="shared" si="6"/>
        <v>-0.24090137751679563</v>
      </c>
      <c r="K144">
        <f>LN(J126/I126)/LN(2)</f>
        <v>14.425042286720471</v>
      </c>
      <c r="L144">
        <f t="shared" si="7"/>
        <v>-1.6700219848822674E-2</v>
      </c>
    </row>
    <row r="145" spans="1:12" x14ac:dyDescent="0.2">
      <c r="A145" s="15">
        <v>7</v>
      </c>
      <c r="B145" s="16" t="s">
        <v>27</v>
      </c>
      <c r="C145" s="17" t="s">
        <v>15</v>
      </c>
      <c r="D145" s="15">
        <v>0.2843533746742159</v>
      </c>
      <c r="E145" s="15">
        <v>0.30145584517478857</v>
      </c>
      <c r="F145">
        <f>LN(D145/(D146+D147+D148))</f>
        <v>-0.92296876336990019</v>
      </c>
      <c r="G145">
        <f>LN(E145/(E146+E147+E148))</f>
        <v>-0.84037483553483494</v>
      </c>
      <c r="H145">
        <f t="shared" si="6"/>
        <v>8.2593927835065251E-2</v>
      </c>
      <c r="K145">
        <f>LN(J127/I127)/LN(2)</f>
        <v>14.54973570681779</v>
      </c>
      <c r="L145">
        <f t="shared" si="7"/>
        <v>5.676661727701553E-3</v>
      </c>
    </row>
    <row r="146" spans="1:12" x14ac:dyDescent="0.2">
      <c r="A146" s="15">
        <v>7</v>
      </c>
      <c r="B146" s="16" t="s">
        <v>27</v>
      </c>
      <c r="C146" s="17" t="s">
        <v>13</v>
      </c>
      <c r="D146" s="15">
        <v>0.24633773703603848</v>
      </c>
      <c r="E146" s="15">
        <v>0.28864092058233809</v>
      </c>
      <c r="F146">
        <f>LN(D146/(D145+D147+D148))</f>
        <v>-1.118240831427922</v>
      </c>
      <c r="G146">
        <f>LN(E146/(E145+E147+E148))</f>
        <v>-0.90199391041090637</v>
      </c>
      <c r="H146">
        <f t="shared" si="6"/>
        <v>0.21624692101701559</v>
      </c>
      <c r="K146">
        <f>LN(J127/I127)/LN(2)</f>
        <v>14.54973570681779</v>
      </c>
      <c r="L146">
        <f t="shared" si="7"/>
        <v>1.4862601312798108E-2</v>
      </c>
    </row>
    <row r="147" spans="1:12" x14ac:dyDescent="0.2">
      <c r="A147" s="12">
        <v>7</v>
      </c>
      <c r="B147" s="13" t="s">
        <v>27</v>
      </c>
      <c r="C147" s="14" t="s">
        <v>19</v>
      </c>
      <c r="D147" s="12">
        <v>0.23025074143974111</v>
      </c>
      <c r="E147" s="12">
        <v>0.20163891552610935</v>
      </c>
      <c r="F147">
        <f>LN(D147/(D145+D146+D148))</f>
        <v>-1.206895928301541</v>
      </c>
      <c r="G147">
        <f>LN(E147/(E145+E146+E148))</f>
        <v>-1.3760824309856015</v>
      </c>
      <c r="H147">
        <f t="shared" si="6"/>
        <v>-0.16918650268406044</v>
      </c>
      <c r="K147">
        <f>LN(J127/I127)/LN(2)</f>
        <v>14.54973570681779</v>
      </c>
      <c r="L147">
        <f t="shared" si="7"/>
        <v>-1.1628149548089876E-2</v>
      </c>
    </row>
    <row r="148" spans="1:12" x14ac:dyDescent="0.2">
      <c r="A148" s="36">
        <v>7</v>
      </c>
      <c r="B148" s="37" t="s">
        <v>27</v>
      </c>
      <c r="C148" s="38" t="s">
        <v>21</v>
      </c>
      <c r="D148" s="36">
        <v>0.23905814685000448</v>
      </c>
      <c r="E148" s="36">
        <v>0.20826431871676401</v>
      </c>
      <c r="F148">
        <f>LN(D148/(D145+D146+D147))</f>
        <v>-1.1578501318665326</v>
      </c>
      <c r="G148">
        <f>LN(E148/(E145+E146+E147))</f>
        <v>-1.335419564332087</v>
      </c>
      <c r="H148">
        <f t="shared" si="6"/>
        <v>-0.17756943246555434</v>
      </c>
      <c r="K148">
        <f>LN(J127/I127)/LN(2)</f>
        <v>14.54973570681779</v>
      </c>
      <c r="L148">
        <f t="shared" si="7"/>
        <v>-1.2204306390414222E-2</v>
      </c>
    </row>
    <row r="149" spans="1:12" x14ac:dyDescent="0.2">
      <c r="A149" s="15">
        <v>8</v>
      </c>
      <c r="B149" s="16" t="s">
        <v>28</v>
      </c>
      <c r="C149" s="17" t="s">
        <v>18</v>
      </c>
      <c r="D149" s="15">
        <v>0.2654344756770633</v>
      </c>
      <c r="E149" s="15">
        <v>0.27907734410634</v>
      </c>
      <c r="F149">
        <f>LN(D149/(D150+D151+D152))</f>
        <v>-1.0179111867807824</v>
      </c>
      <c r="G149">
        <f>LN(E149/(E150+E151+E152))</f>
        <v>-0.94904289572922318</v>
      </c>
      <c r="H149">
        <f t="shared" si="6"/>
        <v>6.8868291051559227E-2</v>
      </c>
      <c r="K149">
        <f>LN(J128/I128)/LN(2)</f>
        <v>14.64976036663122</v>
      </c>
      <c r="L149">
        <f t="shared" si="7"/>
        <v>4.7009841340767133E-3</v>
      </c>
    </row>
    <row r="150" spans="1:12" x14ac:dyDescent="0.2">
      <c r="A150" s="15">
        <v>8</v>
      </c>
      <c r="B150" s="16" t="s">
        <v>28</v>
      </c>
      <c r="C150" s="17" t="s">
        <v>19</v>
      </c>
      <c r="D150" s="15">
        <v>0.25028879476318827</v>
      </c>
      <c r="E150" s="15">
        <v>0.2162637649051932</v>
      </c>
      <c r="F150">
        <f>LN(D150/(D149+D151+D152))</f>
        <v>-1.097072642482517</v>
      </c>
      <c r="G150">
        <f>LN(E150/(E149+E151+E152))</f>
        <v>-1.2875737323884449</v>
      </c>
      <c r="H150">
        <f t="shared" si="6"/>
        <v>-0.19050108990592785</v>
      </c>
      <c r="K150">
        <f>LN(J128/I128)/LN(2)</f>
        <v>14.64976036663122</v>
      </c>
      <c r="L150">
        <f t="shared" si="7"/>
        <v>-1.3003700070060221E-2</v>
      </c>
    </row>
    <row r="151" spans="1:12" x14ac:dyDescent="0.2">
      <c r="A151" s="15">
        <v>8</v>
      </c>
      <c r="B151" s="16" t="s">
        <v>28</v>
      </c>
      <c r="C151" s="17" t="s">
        <v>20</v>
      </c>
      <c r="D151" s="15">
        <v>0.25433192144782441</v>
      </c>
      <c r="E151" s="15">
        <v>0.31934580048217892</v>
      </c>
      <c r="F151">
        <f>LN(D151/(D149+D150+D152))</f>
        <v>-1.0756403749924268</v>
      </c>
      <c r="G151">
        <f>LN(E151/(E149+E150+E152))</f>
        <v>-0.75677986408669651</v>
      </c>
      <c r="H151">
        <f t="shared" si="6"/>
        <v>0.31886051090573031</v>
      </c>
      <c r="K151">
        <f>LN(J128/I128)/LN(2)</f>
        <v>14.64976036663122</v>
      </c>
      <c r="L151">
        <f t="shared" si="7"/>
        <v>2.1765578611921948E-2</v>
      </c>
    </row>
    <row r="152" spans="1:12" x14ac:dyDescent="0.2">
      <c r="A152" s="42">
        <v>8</v>
      </c>
      <c r="B152" s="43" t="s">
        <v>28</v>
      </c>
      <c r="C152" s="44" t="s">
        <v>21</v>
      </c>
      <c r="D152" s="42">
        <v>0.22994480811192397</v>
      </c>
      <c r="E152" s="42">
        <v>0.18531309050628786</v>
      </c>
      <c r="F152">
        <f>LN(D152/(D149+D150+D151))</f>
        <v>-1.2086228746594354</v>
      </c>
      <c r="G152">
        <f>LN(E152/(E149+E150+E151))</f>
        <v>-1.4807571035718683</v>
      </c>
      <c r="H152">
        <f t="shared" si="6"/>
        <v>-0.27213422891243289</v>
      </c>
      <c r="K152">
        <f>LN(J128/I128)/LN(2)</f>
        <v>14.64976036663122</v>
      </c>
      <c r="L152">
        <f t="shared" si="7"/>
        <v>-1.8576019136278297E-2</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-0.25938375012788129</v>
      </c>
      <c r="E159">
        <f t="shared" ref="E159:E190" si="8">AVERAGE(L7,L83,L121,L45)</f>
        <v>1.1298087853103543E-2</v>
      </c>
      <c r="F159">
        <f t="shared" ref="F159:F190" si="9">_xlfn.STDEV.S(L7,L45,L83,L121)</f>
        <v>1.7834089931873021E-2</v>
      </c>
      <c r="G159">
        <v>1</v>
      </c>
    </row>
    <row r="160" spans="1:12" x14ac:dyDescent="0.2">
      <c r="A160" s="15">
        <v>1</v>
      </c>
      <c r="B160" s="16" t="s">
        <v>16</v>
      </c>
      <c r="C160" s="17" t="s">
        <v>15</v>
      </c>
      <c r="D160">
        <v>0.54336290497606865</v>
      </c>
      <c r="E160">
        <f t="shared" si="8"/>
        <v>-2.2412585495191116E-2</v>
      </c>
      <c r="F160">
        <f t="shared" si="9"/>
        <v>1.1320962670232422E-2</v>
      </c>
      <c r="G160">
        <v>5</v>
      </c>
    </row>
    <row r="161" spans="1:7" x14ac:dyDescent="0.2">
      <c r="A161" s="15">
        <v>1</v>
      </c>
      <c r="B161" s="16" t="s">
        <v>16</v>
      </c>
      <c r="C161" s="17" t="s">
        <v>14</v>
      </c>
      <c r="D161">
        <v>-0.25938375012788129</v>
      </c>
      <c r="E161">
        <f t="shared" si="8"/>
        <v>-3.1506540121399508E-4</v>
      </c>
      <c r="F161">
        <f t="shared" si="9"/>
        <v>1.0831498008824089E-2</v>
      </c>
      <c r="G161">
        <v>2</v>
      </c>
    </row>
    <row r="162" spans="1:7" x14ac:dyDescent="0.2">
      <c r="A162" s="15">
        <v>1</v>
      </c>
      <c r="B162" s="16" t="s">
        <v>16</v>
      </c>
      <c r="C162" s="17" t="s">
        <v>13</v>
      </c>
      <c r="D162">
        <v>-2.4595404720306302E-2</v>
      </c>
      <c r="E162">
        <f t="shared" si="8"/>
        <v>8.5755906045403285E-3</v>
      </c>
      <c r="F162">
        <f t="shared" si="9"/>
        <v>7.2233969914169112E-3</v>
      </c>
      <c r="G162">
        <v>4</v>
      </c>
    </row>
    <row r="163" spans="1:7" x14ac:dyDescent="0.2">
      <c r="A163" s="24">
        <v>2</v>
      </c>
      <c r="B163" s="25" t="s">
        <v>22</v>
      </c>
      <c r="C163" s="26" t="s">
        <v>17</v>
      </c>
      <c r="D163">
        <v>-0.30102999566398125</v>
      </c>
      <c r="E163">
        <f t="shared" si="8"/>
        <v>1.3563178772136589E-2</v>
      </c>
      <c r="F163">
        <f t="shared" si="9"/>
        <v>1.7255513965589702E-2</v>
      </c>
      <c r="G163">
        <v>1</v>
      </c>
    </row>
    <row r="164" spans="1:7" x14ac:dyDescent="0.2">
      <c r="A164" s="12">
        <v>2</v>
      </c>
      <c r="B164" s="13" t="s">
        <v>22</v>
      </c>
      <c r="C164" s="14" t="s">
        <v>14</v>
      </c>
      <c r="D164">
        <v>-0.30102999566398125</v>
      </c>
      <c r="E164">
        <f t="shared" si="8"/>
        <v>7.4617627959120986E-3</v>
      </c>
      <c r="F164">
        <f t="shared" si="9"/>
        <v>1.9199312504485991E-2</v>
      </c>
      <c r="G164">
        <v>2</v>
      </c>
    </row>
    <row r="165" spans="1:7" x14ac:dyDescent="0.2">
      <c r="A165" s="15">
        <v>2</v>
      </c>
      <c r="B165" s="16" t="s">
        <v>22</v>
      </c>
      <c r="C165" s="17" t="s">
        <v>18</v>
      </c>
      <c r="D165">
        <v>0.90308998699194365</v>
      </c>
      <c r="E165">
        <f t="shared" si="8"/>
        <v>-3.6536928955637975E-2</v>
      </c>
      <c r="F165">
        <f t="shared" si="9"/>
        <v>1.4446149307740415E-2</v>
      </c>
      <c r="G165">
        <v>6</v>
      </c>
    </row>
    <row r="166" spans="1:7" x14ac:dyDescent="0.2">
      <c r="A166" s="15">
        <v>2</v>
      </c>
      <c r="B166" s="16" t="s">
        <v>22</v>
      </c>
      <c r="C166" s="17" t="s">
        <v>20</v>
      </c>
      <c r="D166">
        <v>-0.30102999566398125</v>
      </c>
      <c r="E166">
        <f t="shared" si="8"/>
        <v>1.028884434179958E-2</v>
      </c>
      <c r="F166">
        <f t="shared" si="9"/>
        <v>1.5874906382195166E-2</v>
      </c>
      <c r="G166">
        <v>3</v>
      </c>
    </row>
    <row r="167" spans="1:7" x14ac:dyDescent="0.2">
      <c r="A167" s="24">
        <v>3</v>
      </c>
      <c r="B167" s="25" t="s">
        <v>23</v>
      </c>
      <c r="C167" s="26" t="s">
        <v>17</v>
      </c>
      <c r="D167">
        <v>-0.4600704139038686</v>
      </c>
      <c r="E167">
        <f t="shared" si="8"/>
        <v>1.5640198580050859E-2</v>
      </c>
      <c r="F167">
        <f t="shared" si="9"/>
        <v>6.110889233287245E-3</v>
      </c>
      <c r="G167">
        <v>1</v>
      </c>
    </row>
    <row r="168" spans="1:7" x14ac:dyDescent="0.2">
      <c r="A168" s="12">
        <v>3</v>
      </c>
      <c r="B168" s="13" t="s">
        <v>23</v>
      </c>
      <c r="C168" s="14" t="s">
        <v>13</v>
      </c>
      <c r="D168">
        <v>-0.22528206849629373</v>
      </c>
      <c r="E168">
        <f t="shared" si="8"/>
        <v>1.9675614292340221E-3</v>
      </c>
      <c r="F168">
        <f t="shared" si="9"/>
        <v>1.1794211272610825E-2</v>
      </c>
      <c r="G168">
        <v>4</v>
      </c>
    </row>
    <row r="169" spans="1:7" x14ac:dyDescent="0.2">
      <c r="A169" s="15">
        <v>3</v>
      </c>
      <c r="B169" s="16" t="s">
        <v>23</v>
      </c>
      <c r="C169" s="17" t="s">
        <v>19</v>
      </c>
      <c r="D169">
        <v>1.1454228963040309</v>
      </c>
      <c r="E169">
        <f t="shared" si="8"/>
        <v>-2.9619171706300958E-2</v>
      </c>
      <c r="F169">
        <f t="shared" si="9"/>
        <v>7.4490419804947089E-3</v>
      </c>
      <c r="G169">
        <v>7</v>
      </c>
    </row>
    <row r="170" spans="1:7" x14ac:dyDescent="0.2">
      <c r="A170" s="15">
        <v>3</v>
      </c>
      <c r="B170" s="16" t="s">
        <v>23</v>
      </c>
      <c r="C170" s="17" t="s">
        <v>20</v>
      </c>
      <c r="D170">
        <v>-0.46007041390386871</v>
      </c>
      <c r="E170">
        <f t="shared" si="8"/>
        <v>8.9100435904430186E-3</v>
      </c>
      <c r="F170">
        <f t="shared" si="9"/>
        <v>1.4434498994450986E-2</v>
      </c>
      <c r="G170">
        <v>3</v>
      </c>
    </row>
    <row r="171" spans="1:7" x14ac:dyDescent="0.2">
      <c r="A171" s="24">
        <v>4</v>
      </c>
      <c r="B171" s="25" t="s">
        <v>24</v>
      </c>
      <c r="C171" s="26" t="s">
        <v>17</v>
      </c>
      <c r="D171">
        <v>-0.90308998699194354</v>
      </c>
      <c r="E171">
        <f t="shared" si="8"/>
        <v>3.9139824403561535E-2</v>
      </c>
      <c r="F171">
        <f t="shared" si="9"/>
        <v>7.0243880774447246E-3</v>
      </c>
      <c r="G171">
        <v>1</v>
      </c>
    </row>
    <row r="172" spans="1:7" x14ac:dyDescent="0.2">
      <c r="A172" s="12">
        <v>4</v>
      </c>
      <c r="B172" s="13" t="s">
        <v>24</v>
      </c>
      <c r="C172" s="14" t="s">
        <v>15</v>
      </c>
      <c r="D172">
        <v>-0.10034333188799371</v>
      </c>
      <c r="E172">
        <f t="shared" si="8"/>
        <v>-1.371434845468261E-2</v>
      </c>
      <c r="F172">
        <f t="shared" si="9"/>
        <v>1.8581511709448776E-2</v>
      </c>
      <c r="G172">
        <v>5</v>
      </c>
    </row>
    <row r="173" spans="1:7" x14ac:dyDescent="0.2">
      <c r="A173" s="15">
        <v>4</v>
      </c>
      <c r="B173" s="16" t="s">
        <v>24</v>
      </c>
      <c r="C173" s="17" t="s">
        <v>18</v>
      </c>
      <c r="D173">
        <v>0.30102999566398114</v>
      </c>
      <c r="E173">
        <f t="shared" si="8"/>
        <v>-1.8094610966189938E-2</v>
      </c>
      <c r="F173">
        <f t="shared" si="9"/>
        <v>1.6666578222699867E-2</v>
      </c>
      <c r="G173">
        <v>6</v>
      </c>
    </row>
    <row r="174" spans="1:7" x14ac:dyDescent="0.2">
      <c r="A174" s="36">
        <v>4</v>
      </c>
      <c r="B174" s="37" t="s">
        <v>24</v>
      </c>
      <c r="C174" s="38" t="s">
        <v>19</v>
      </c>
      <c r="D174">
        <v>0.70240332321595611</v>
      </c>
      <c r="E174">
        <f t="shared" si="8"/>
        <v>-1.5615831927601166E-2</v>
      </c>
      <c r="F174">
        <f t="shared" si="9"/>
        <v>7.4892752036760995E-3</v>
      </c>
      <c r="G174">
        <v>7</v>
      </c>
    </row>
    <row r="175" spans="1:7" x14ac:dyDescent="0.2">
      <c r="A175" s="15">
        <v>5</v>
      </c>
      <c r="B175" s="16" t="s">
        <v>25</v>
      </c>
      <c r="C175" s="17" t="s">
        <v>14</v>
      </c>
      <c r="D175">
        <v>-0.66075707767985614</v>
      </c>
      <c r="E175">
        <f t="shared" si="8"/>
        <v>1.2583725723002556E-2</v>
      </c>
      <c r="F175">
        <f t="shared" si="9"/>
        <v>6.0692973833394621E-3</v>
      </c>
      <c r="G175">
        <v>2</v>
      </c>
    </row>
    <row r="176" spans="1:7" x14ac:dyDescent="0.2">
      <c r="A176" s="15">
        <v>5</v>
      </c>
      <c r="B176" s="16" t="s">
        <v>25</v>
      </c>
      <c r="C176" s="17" t="s">
        <v>13</v>
      </c>
      <c r="D176">
        <v>-0.4259687322722811</v>
      </c>
      <c r="E176">
        <f t="shared" si="8"/>
        <v>1.1691321121163709E-2</v>
      </c>
      <c r="F176">
        <f t="shared" si="9"/>
        <v>2.6813913991912586E-3</v>
      </c>
      <c r="G176">
        <v>4</v>
      </c>
    </row>
    <row r="177" spans="1:7" x14ac:dyDescent="0.2">
      <c r="A177" s="12">
        <v>5</v>
      </c>
      <c r="B177" s="13" t="s">
        <v>25</v>
      </c>
      <c r="C177" s="14" t="s">
        <v>20</v>
      </c>
      <c r="D177">
        <v>-0.66075707767985614</v>
      </c>
      <c r="E177">
        <f t="shared" si="8"/>
        <v>-1.4116940044674457E-4</v>
      </c>
      <c r="F177">
        <f t="shared" si="9"/>
        <v>6.6864815558043281E-3</v>
      </c>
      <c r="G177">
        <v>3</v>
      </c>
    </row>
    <row r="178" spans="1:7" x14ac:dyDescent="0.2">
      <c r="A178" s="36">
        <v>5</v>
      </c>
      <c r="B178" s="37" t="s">
        <v>25</v>
      </c>
      <c r="C178" s="38" t="s">
        <v>21</v>
      </c>
      <c r="D178">
        <v>1.7474828876319934</v>
      </c>
      <c r="E178">
        <f t="shared" si="8"/>
        <v>-2.7165030399170401E-2</v>
      </c>
      <c r="F178">
        <f t="shared" si="9"/>
        <v>4.5056061912555926E-3</v>
      </c>
      <c r="G178">
        <v>8</v>
      </c>
    </row>
    <row r="179" spans="1:7" x14ac:dyDescent="0.2">
      <c r="A179" s="15">
        <v>6</v>
      </c>
      <c r="B179" s="16" t="s">
        <v>26</v>
      </c>
      <c r="C179" s="17" t="s">
        <v>15</v>
      </c>
      <c r="D179">
        <v>-0.3010299956639812</v>
      </c>
      <c r="E179">
        <f t="shared" si="8"/>
        <v>-1.1152649448746655E-2</v>
      </c>
      <c r="F179">
        <f t="shared" si="9"/>
        <v>3.5017757243427129E-3</v>
      </c>
      <c r="G179">
        <v>5</v>
      </c>
    </row>
    <row r="180" spans="1:7" x14ac:dyDescent="0.2">
      <c r="A180" s="15">
        <v>6</v>
      </c>
      <c r="B180" s="16" t="s">
        <v>26</v>
      </c>
      <c r="C180" s="17" t="s">
        <v>14</v>
      </c>
      <c r="D180">
        <v>-1.103776650767931</v>
      </c>
      <c r="E180">
        <f t="shared" si="8"/>
        <v>3.4893121558135516E-2</v>
      </c>
      <c r="F180">
        <f t="shared" si="9"/>
        <v>1.1485050308657627E-2</v>
      </c>
      <c r="G180">
        <v>2</v>
      </c>
    </row>
    <row r="181" spans="1:7" x14ac:dyDescent="0.2">
      <c r="A181" s="12">
        <v>6</v>
      </c>
      <c r="B181" s="13" t="s">
        <v>26</v>
      </c>
      <c r="C181" s="14" t="s">
        <v>18</v>
      </c>
      <c r="D181">
        <v>0.1003433318879937</v>
      </c>
      <c r="E181">
        <f t="shared" si="8"/>
        <v>-2.1011331135200831E-2</v>
      </c>
      <c r="F181">
        <f t="shared" si="9"/>
        <v>1.6265801068194592E-2</v>
      </c>
      <c r="G181">
        <v>6</v>
      </c>
    </row>
    <row r="182" spans="1:7" x14ac:dyDescent="0.2">
      <c r="A182" s="36">
        <v>6</v>
      </c>
      <c r="B182" s="37" t="s">
        <v>26</v>
      </c>
      <c r="C182" s="38" t="s">
        <v>21</v>
      </c>
      <c r="D182">
        <v>1.3044633145439186</v>
      </c>
      <c r="E182">
        <f t="shared" si="8"/>
        <v>-9.1824125720903708E-3</v>
      </c>
      <c r="F182">
        <f t="shared" si="9"/>
        <v>1.1331625860328234E-2</v>
      </c>
      <c r="G182">
        <v>8</v>
      </c>
    </row>
    <row r="183" spans="1:7" x14ac:dyDescent="0.2">
      <c r="A183" s="15">
        <v>7</v>
      </c>
      <c r="B183" s="16" t="s">
        <v>27</v>
      </c>
      <c r="C183" s="17" t="s">
        <v>15</v>
      </c>
      <c r="D183">
        <v>-0.46007041390386866</v>
      </c>
      <c r="E183">
        <f t="shared" si="8"/>
        <v>5.3047639158268056E-5</v>
      </c>
      <c r="F183">
        <f t="shared" si="9"/>
        <v>9.6755938813091295E-3</v>
      </c>
      <c r="G183">
        <v>5</v>
      </c>
    </row>
    <row r="184" spans="1:7" x14ac:dyDescent="0.2">
      <c r="A184" s="15">
        <v>7</v>
      </c>
      <c r="B184" s="16" t="s">
        <v>27</v>
      </c>
      <c r="C184" s="17" t="s">
        <v>13</v>
      </c>
      <c r="D184">
        <v>-1.0280287236002437</v>
      </c>
      <c r="E184">
        <f t="shared" si="8"/>
        <v>2.3792786192474848E-2</v>
      </c>
      <c r="F184">
        <f t="shared" si="9"/>
        <v>1.5157283801204157E-2</v>
      </c>
      <c r="G184">
        <v>4</v>
      </c>
    </row>
    <row r="185" spans="1:7" x14ac:dyDescent="0.2">
      <c r="A185" s="12">
        <v>7</v>
      </c>
      <c r="B185" s="13" t="s">
        <v>27</v>
      </c>
      <c r="C185" s="14" t="s">
        <v>19</v>
      </c>
      <c r="D185">
        <v>0.34267624120008122</v>
      </c>
      <c r="E185">
        <f t="shared" si="8"/>
        <v>-1.497952714583525E-2</v>
      </c>
      <c r="F185">
        <f t="shared" si="9"/>
        <v>9.9746320282727112E-3</v>
      </c>
      <c r="G185">
        <v>7</v>
      </c>
    </row>
    <row r="186" spans="1:7" x14ac:dyDescent="0.2">
      <c r="A186" s="36">
        <v>7</v>
      </c>
      <c r="B186" s="37" t="s">
        <v>27</v>
      </c>
      <c r="C186" s="38" t="s">
        <v>21</v>
      </c>
      <c r="D186">
        <v>1.1454228963040309</v>
      </c>
      <c r="E186">
        <f t="shared" si="8"/>
        <v>-1.3934186232912012E-2</v>
      </c>
      <c r="F186">
        <f t="shared" si="9"/>
        <v>1.171313222977774E-3</v>
      </c>
      <c r="G186">
        <v>8</v>
      </c>
    </row>
    <row r="187" spans="1:7" x14ac:dyDescent="0.2">
      <c r="A187" s="15">
        <v>8</v>
      </c>
      <c r="B187" s="16" t="s">
        <v>28</v>
      </c>
      <c r="C187" s="17" t="s">
        <v>18</v>
      </c>
      <c r="D187">
        <v>-0.10034333188799371</v>
      </c>
      <c r="E187">
        <f t="shared" si="8"/>
        <v>-1.4270502385971863E-2</v>
      </c>
      <c r="F187">
        <f t="shared" si="9"/>
        <v>1.4421977394590569E-2</v>
      </c>
      <c r="G187">
        <v>6</v>
      </c>
    </row>
    <row r="188" spans="1:7" x14ac:dyDescent="0.2">
      <c r="A188" s="15">
        <v>8</v>
      </c>
      <c r="B188" s="16" t="s">
        <v>28</v>
      </c>
      <c r="C188" s="17" t="s">
        <v>19</v>
      </c>
      <c r="D188">
        <v>0.3010299956639812</v>
      </c>
      <c r="E188">
        <f t="shared" si="8"/>
        <v>-1.1069102865500327E-2</v>
      </c>
      <c r="F188">
        <f t="shared" si="9"/>
        <v>1.1755692098913535E-2</v>
      </c>
      <c r="G188">
        <v>7</v>
      </c>
    </row>
    <row r="189" spans="1:7" x14ac:dyDescent="0.2">
      <c r="A189" s="15">
        <v>8</v>
      </c>
      <c r="B189" s="16" t="s">
        <v>28</v>
      </c>
      <c r="C189" s="17" t="s">
        <v>20</v>
      </c>
      <c r="D189">
        <v>-1.3044633145439186</v>
      </c>
      <c r="E189">
        <f t="shared" si="8"/>
        <v>3.3805562785699295E-2</v>
      </c>
      <c r="F189">
        <f t="shared" si="9"/>
        <v>1.2131684892162759E-2</v>
      </c>
      <c r="G189">
        <v>3</v>
      </c>
    </row>
    <row r="190" spans="1:7" x14ac:dyDescent="0.2">
      <c r="A190" s="42">
        <v>8</v>
      </c>
      <c r="B190" s="43" t="s">
        <v>28</v>
      </c>
      <c r="C190" s="44" t="s">
        <v>21</v>
      </c>
      <c r="D190">
        <v>1.103776650767931</v>
      </c>
      <c r="E190">
        <f t="shared" si="8"/>
        <v>-1.4912284607658199E-2</v>
      </c>
      <c r="F190">
        <f t="shared" si="9"/>
        <v>9.9234020992790342E-3</v>
      </c>
      <c r="G190">
        <v>8</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695DB-6DB2-B34D-ABCF-C56715F1F724}">
  <dimension ref="A1:L190"/>
  <sheetViews>
    <sheetView topLeftCell="A144" workbookViewId="0">
      <selection activeCell="I129" sqref="I129:J129"/>
    </sheetView>
  </sheetViews>
  <sheetFormatPr baseColWidth="10" defaultRowHeight="16" x14ac:dyDescent="0.2"/>
  <cols>
    <col min="4" max="4" width="12"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6</v>
      </c>
    </row>
    <row r="4" spans="1:12" ht="17" thickBot="1" x14ac:dyDescent="0.25">
      <c r="A4" s="3" t="s">
        <v>7</v>
      </c>
      <c r="D4" s="7">
        <v>0</v>
      </c>
      <c r="E4" s="3">
        <v>48</v>
      </c>
    </row>
    <row r="5" spans="1:12" ht="18" thickBot="1" x14ac:dyDescent="0.25">
      <c r="A5" s="3" t="s">
        <v>8</v>
      </c>
      <c r="B5" s="8"/>
      <c r="C5" s="9" t="s">
        <v>9</v>
      </c>
      <c r="D5" s="7" t="s">
        <v>4</v>
      </c>
      <c r="E5" s="3">
        <v>0.02</v>
      </c>
    </row>
    <row r="6" spans="1:12" ht="17" thickBot="1" x14ac:dyDescent="0.25">
      <c r="A6" s="7" t="s">
        <v>10</v>
      </c>
      <c r="B6" s="10" t="s">
        <v>11</v>
      </c>
      <c r="C6" s="11" t="s">
        <v>12</v>
      </c>
      <c r="D6" s="3">
        <v>1</v>
      </c>
      <c r="E6" s="3">
        <v>12</v>
      </c>
      <c r="F6" s="63" t="s">
        <v>31</v>
      </c>
      <c r="G6" s="63" t="s">
        <v>32</v>
      </c>
      <c r="H6" s="63" t="s">
        <v>33</v>
      </c>
      <c r="I6" t="s">
        <v>34</v>
      </c>
      <c r="J6" t="s">
        <v>35</v>
      </c>
      <c r="K6" t="s">
        <v>36</v>
      </c>
      <c r="L6" t="s">
        <v>37</v>
      </c>
    </row>
    <row r="7" spans="1:12" x14ac:dyDescent="0.2">
      <c r="A7" s="12">
        <v>1</v>
      </c>
      <c r="B7" s="13" t="s">
        <v>16</v>
      </c>
      <c r="C7" s="14" t="s">
        <v>17</v>
      </c>
      <c r="D7" s="12">
        <v>0.23776067804170853</v>
      </c>
      <c r="E7" s="12">
        <v>0.2669083056990823</v>
      </c>
      <c r="F7">
        <f>LN(D7/(D8+D9+D10))</f>
        <v>-1.1649959638723146</v>
      </c>
      <c r="G7">
        <f>LN(E7/(E8+E9+E10))</f>
        <v>-1.0103656135386105</v>
      </c>
      <c r="H7">
        <f>G7-F7</f>
        <v>0.15463035033370409</v>
      </c>
      <c r="I7" s="64">
        <v>29364.18</v>
      </c>
      <c r="J7">
        <v>1874523828</v>
      </c>
      <c r="K7">
        <f>LN(J7/I7)/LN(2)</f>
        <v>15.962107288110229</v>
      </c>
      <c r="L7">
        <f>H7/K7</f>
        <v>9.6873393683354295E-3</v>
      </c>
    </row>
    <row r="8" spans="1:12" x14ac:dyDescent="0.2">
      <c r="A8" s="15">
        <v>1</v>
      </c>
      <c r="B8" s="16" t="s">
        <v>16</v>
      </c>
      <c r="C8" s="17" t="s">
        <v>15</v>
      </c>
      <c r="D8" s="15">
        <v>0.27489684398349507</v>
      </c>
      <c r="E8" s="15">
        <v>0.18631911776046889</v>
      </c>
      <c r="F8">
        <f>LN(D8/(D7+D9+D10))</f>
        <v>-0.96991801438706005</v>
      </c>
      <c r="G8">
        <f>LN(E8/(E7+E9+E10))</f>
        <v>-1.4741073620873866</v>
      </c>
      <c r="H8">
        <f t="shared" ref="H8:H38" si="0">G8-F8</f>
        <v>-0.50418934770032653</v>
      </c>
      <c r="I8" s="64">
        <v>25062.77</v>
      </c>
      <c r="J8">
        <v>1799654492.0000002</v>
      </c>
      <c r="K8">
        <f>LN(J7/I7)/LN(2)</f>
        <v>15.962107288110229</v>
      </c>
      <c r="L8">
        <f t="shared" ref="L8:L38" si="1">H8/K8</f>
        <v>-3.1586640698492513E-2</v>
      </c>
    </row>
    <row r="9" spans="1:12" x14ac:dyDescent="0.2">
      <c r="A9" s="15">
        <v>1</v>
      </c>
      <c r="B9" s="16" t="s">
        <v>16</v>
      </c>
      <c r="C9" s="17" t="s">
        <v>14</v>
      </c>
      <c r="D9" s="15">
        <v>0.242444518791123</v>
      </c>
      <c r="E9" s="15">
        <v>0.29536515770802807</v>
      </c>
      <c r="F9">
        <f>LN(D9/(D7+D8+D10))</f>
        <v>-1.1393238815101474</v>
      </c>
      <c r="G9">
        <f>LN(E9/(E7+E8+E10))</f>
        <v>-0.86946730082392887</v>
      </c>
      <c r="H9">
        <f t="shared" si="0"/>
        <v>0.26985658068621854</v>
      </c>
      <c r="I9" s="64">
        <v>24537.695</v>
      </c>
      <c r="J9">
        <v>1867433592.0000002</v>
      </c>
      <c r="K9">
        <f>LN(J7/I7)/LN(2)</f>
        <v>15.962107288110229</v>
      </c>
      <c r="L9">
        <f t="shared" si="1"/>
        <v>1.6906074856872306E-2</v>
      </c>
    </row>
    <row r="10" spans="1:12" x14ac:dyDescent="0.2">
      <c r="A10" s="15">
        <v>1</v>
      </c>
      <c r="B10" s="16" t="s">
        <v>16</v>
      </c>
      <c r="C10" s="17" t="s">
        <v>13</v>
      </c>
      <c r="D10" s="15">
        <v>0.24489795918367346</v>
      </c>
      <c r="E10" s="15">
        <v>0.25140741883242074</v>
      </c>
      <c r="F10">
        <f>LN(D10/(D7+D8+D9))</f>
        <v>-1.1260112628562244</v>
      </c>
      <c r="G10">
        <f>LN(E10/(E7+E8+E9))</f>
        <v>-1.0911200793514733</v>
      </c>
      <c r="H10">
        <f t="shared" si="0"/>
        <v>3.4891183504751178E-2</v>
      </c>
      <c r="I10" s="64">
        <v>24942.785</v>
      </c>
      <c r="J10">
        <v>1873172655.9999998</v>
      </c>
      <c r="K10">
        <f>LN(J7/I7)/LN(2)</f>
        <v>15.962107288110229</v>
      </c>
      <c r="L10">
        <f t="shared" si="1"/>
        <v>2.1858757665875819E-3</v>
      </c>
    </row>
    <row r="11" spans="1:12" x14ac:dyDescent="0.2">
      <c r="A11" s="24">
        <v>2</v>
      </c>
      <c r="B11" s="25" t="s">
        <v>22</v>
      </c>
      <c r="C11" s="26" t="s">
        <v>17</v>
      </c>
      <c r="D11" s="24">
        <v>0.25642111205193341</v>
      </c>
      <c r="E11" s="24">
        <v>0.23945462292288028</v>
      </c>
      <c r="F11">
        <f>LN(D11/(D12+D13+D14))</f>
        <v>-1.0646538018131142</v>
      </c>
      <c r="G11">
        <f>LN(E11/(E12+E13+E14))</f>
        <v>-1.1556718443200484</v>
      </c>
      <c r="H11">
        <f t="shared" si="0"/>
        <v>-9.1018042506934238E-2</v>
      </c>
      <c r="I11" s="64">
        <v>25589.41</v>
      </c>
      <c r="J11">
        <v>1889519920</v>
      </c>
      <c r="K11">
        <f>LN(J8/I8)/LN(2)</f>
        <v>16.131814556966003</v>
      </c>
      <c r="L11">
        <f t="shared" si="1"/>
        <v>-5.6421453510715593E-3</v>
      </c>
    </row>
    <row r="12" spans="1:12" x14ac:dyDescent="0.2">
      <c r="A12" s="12">
        <v>2</v>
      </c>
      <c r="B12" s="13" t="s">
        <v>22</v>
      </c>
      <c r="C12" s="14" t="s">
        <v>14</v>
      </c>
      <c r="D12" s="12">
        <v>0.20688681907987572</v>
      </c>
      <c r="E12" s="12">
        <v>0.36631870472944184</v>
      </c>
      <c r="F12">
        <f>LN(D12/(D11+D13+D14))</f>
        <v>-1.3437940604411405</v>
      </c>
      <c r="G12">
        <f>LN(E12/(E11+E13+E14))</f>
        <v>-0.54804240675563953</v>
      </c>
      <c r="H12">
        <f t="shared" si="0"/>
        <v>0.79575165368550094</v>
      </c>
      <c r="I12" s="64">
        <v>23876.84</v>
      </c>
      <c r="J12">
        <v>1670044532</v>
      </c>
      <c r="K12">
        <f>LN(J8/I8)/LN(2)</f>
        <v>16.131814556966003</v>
      </c>
      <c r="L12">
        <f t="shared" si="1"/>
        <v>4.9328093307512103E-2</v>
      </c>
    </row>
    <row r="13" spans="1:12" x14ac:dyDescent="0.2">
      <c r="A13" s="15">
        <v>2</v>
      </c>
      <c r="B13" s="16" t="s">
        <v>22</v>
      </c>
      <c r="C13" s="17" t="s">
        <v>18</v>
      </c>
      <c r="D13" s="15">
        <v>0.2888794806661022</v>
      </c>
      <c r="E13" s="15">
        <v>8.319130805283341E-2</v>
      </c>
      <c r="F13">
        <f>LN(D13/(D11+D12+D14))</f>
        <v>-0.90083234301930837</v>
      </c>
      <c r="G13">
        <f>LN(E13/(E11+E12+E14))</f>
        <v>-2.3997559548097884</v>
      </c>
      <c r="H13">
        <f t="shared" si="0"/>
        <v>-1.4989236117904801</v>
      </c>
      <c r="I13" s="64">
        <v>20950.605</v>
      </c>
      <c r="J13">
        <v>1616320900</v>
      </c>
      <c r="K13">
        <f>LN(J8/I8)/LN(2)</f>
        <v>16.131814556966003</v>
      </c>
      <c r="L13">
        <f t="shared" si="1"/>
        <v>-9.2917235472634321E-2</v>
      </c>
    </row>
    <row r="14" spans="1:12" x14ac:dyDescent="0.2">
      <c r="A14" s="15">
        <v>2</v>
      </c>
      <c r="B14" s="16" t="s">
        <v>22</v>
      </c>
      <c r="C14" s="17" t="s">
        <v>20</v>
      </c>
      <c r="D14" s="15">
        <v>0.24781258820208862</v>
      </c>
      <c r="E14" s="15">
        <v>0.31103536429484446</v>
      </c>
      <c r="F14">
        <f>LN(D14/(D11+D12+D13))</f>
        <v>-1.1103127429648281</v>
      </c>
      <c r="G14">
        <f>LN(E14/(E11+E12+E13))</f>
        <v>-0.79528332543466995</v>
      </c>
      <c r="H14">
        <f t="shared" si="0"/>
        <v>0.31502941753015812</v>
      </c>
      <c r="I14">
        <v>24801.43</v>
      </c>
      <c r="J14">
        <v>1691350584</v>
      </c>
      <c r="K14">
        <f>LN(J8/I8)/LN(2)</f>
        <v>16.131814556966003</v>
      </c>
      <c r="L14">
        <f t="shared" si="1"/>
        <v>1.95284551789075E-2</v>
      </c>
    </row>
    <row r="15" spans="1:12" x14ac:dyDescent="0.2">
      <c r="A15" s="24">
        <v>3</v>
      </c>
      <c r="B15" s="25" t="s">
        <v>23</v>
      </c>
      <c r="C15" s="26" t="s">
        <v>17</v>
      </c>
      <c r="D15" s="24">
        <v>0.26937269372693728</v>
      </c>
      <c r="E15" s="24">
        <v>0.38120805369127519</v>
      </c>
      <c r="F15">
        <f>LN(D15/(D16+D17+D18))</f>
        <v>-0.99780758954614412</v>
      </c>
      <c r="G15">
        <f>LN(E15/(E16+E17+E18))</f>
        <v>-0.48442380483544256</v>
      </c>
      <c r="H15">
        <f t="shared" si="0"/>
        <v>0.51338378471070156</v>
      </c>
      <c r="K15">
        <f>LN(J9/I9)/LN(2)</f>
        <v>16.215697681763221</v>
      </c>
      <c r="L15">
        <f t="shared" si="1"/>
        <v>3.1659679082946403E-2</v>
      </c>
    </row>
    <row r="16" spans="1:12" x14ac:dyDescent="0.2">
      <c r="A16" s="12">
        <v>3</v>
      </c>
      <c r="B16" s="13" t="s">
        <v>23</v>
      </c>
      <c r="C16" s="14" t="s">
        <v>13</v>
      </c>
      <c r="D16" s="12">
        <v>0.21291512915129163</v>
      </c>
      <c r="E16" s="12">
        <v>0.2435631482611349</v>
      </c>
      <c r="F16">
        <f>LN(D16/(D15+D17+D18))</f>
        <v>-1.3074424519632504</v>
      </c>
      <c r="G16">
        <f>LN(E16/(E15+E17+E18))</f>
        <v>-1.1332428108305097</v>
      </c>
      <c r="H16">
        <f t="shared" si="0"/>
        <v>0.17419964113274067</v>
      </c>
      <c r="K16">
        <f>LN(J9/I9)/LN(2)</f>
        <v>16.215697681763221</v>
      </c>
      <c r="L16">
        <f t="shared" si="1"/>
        <v>1.0742654713441784E-2</v>
      </c>
    </row>
    <row r="17" spans="1:12" x14ac:dyDescent="0.2">
      <c r="A17" s="15">
        <v>3</v>
      </c>
      <c r="B17" s="16" t="s">
        <v>23</v>
      </c>
      <c r="C17" s="17" t="s">
        <v>19</v>
      </c>
      <c r="D17" s="15">
        <v>0.28450184501845016</v>
      </c>
      <c r="E17" s="15">
        <v>0.12727272727272726</v>
      </c>
      <c r="F17">
        <f>LN(D17/(D15+D16+D18))</f>
        <v>-0.92223928167932268</v>
      </c>
      <c r="G17">
        <f>LN(E17/(E15+E16+E18))</f>
        <v>-1.9252908618525777</v>
      </c>
      <c r="H17">
        <f t="shared" si="0"/>
        <v>-1.0030515801732549</v>
      </c>
      <c r="K17">
        <f>LN(J9/I9)/LN(2)</f>
        <v>16.215697681763221</v>
      </c>
      <c r="L17">
        <f t="shared" si="1"/>
        <v>-6.1856825395883164E-2</v>
      </c>
    </row>
    <row r="18" spans="1:12" x14ac:dyDescent="0.2">
      <c r="A18" s="15">
        <v>3</v>
      </c>
      <c r="B18" s="16" t="s">
        <v>23</v>
      </c>
      <c r="C18" s="17" t="s">
        <v>20</v>
      </c>
      <c r="D18" s="15">
        <v>0.23321033210332104</v>
      </c>
      <c r="E18" s="15">
        <v>0.24795607077486273</v>
      </c>
      <c r="F18">
        <f>LN(D18/(D15+D16+D17))</f>
        <v>-1.1902717775123153</v>
      </c>
      <c r="G18">
        <f>LN(E18/(E15+E16+E17))</f>
        <v>-1.1095431422638706</v>
      </c>
      <c r="H18">
        <f t="shared" si="0"/>
        <v>8.0728635248444647E-2</v>
      </c>
      <c r="K18">
        <f>LN(J9/I9)/LN(2)</f>
        <v>16.215697681763221</v>
      </c>
      <c r="L18">
        <f t="shared" si="1"/>
        <v>4.9784250318896288E-3</v>
      </c>
    </row>
    <row r="19" spans="1:12" x14ac:dyDescent="0.2">
      <c r="A19" s="24">
        <v>4</v>
      </c>
      <c r="B19" s="25" t="s">
        <v>24</v>
      </c>
      <c r="C19" s="26" t="s">
        <v>17</v>
      </c>
      <c r="D19" s="24">
        <v>0.26003276003276005</v>
      </c>
      <c r="E19" s="24">
        <v>0.51405288541493432</v>
      </c>
      <c r="F19">
        <f>LN(D19/(D20+D21+D22))</f>
        <v>-1.0457982916995368</v>
      </c>
      <c r="G19">
        <f>LN(E19/(E20+E21+E22))</f>
        <v>5.6226349821471372E-2</v>
      </c>
      <c r="H19">
        <f t="shared" si="0"/>
        <v>1.1020246415210082</v>
      </c>
      <c r="K19">
        <f>LN(J10/I10)/LN(2)</f>
        <v>16.196501798672667</v>
      </c>
      <c r="L19">
        <f t="shared" si="1"/>
        <v>6.8040905080584815E-2</v>
      </c>
    </row>
    <row r="20" spans="1:12" x14ac:dyDescent="0.2">
      <c r="A20" s="12">
        <v>4</v>
      </c>
      <c r="B20" s="13" t="s">
        <v>24</v>
      </c>
      <c r="C20" s="14" t="s">
        <v>15</v>
      </c>
      <c r="D20" s="12">
        <v>0.2399672399672399</v>
      </c>
      <c r="E20" s="12">
        <v>0.25702644270746722</v>
      </c>
      <c r="F20">
        <f>LN(D20/(D19+D21+D22))</f>
        <v>-1.1528591237691337</v>
      </c>
      <c r="G20">
        <f>LN(E20/(E19+E21+E22))</f>
        <v>-1.0614814854614119</v>
      </c>
      <c r="H20">
        <f t="shared" si="0"/>
        <v>9.1377638307721831E-2</v>
      </c>
      <c r="K20">
        <f>LN(J10/I10)/LN(2)</f>
        <v>16.196501798672667</v>
      </c>
      <c r="L20">
        <f t="shared" si="1"/>
        <v>5.6418132411290437E-3</v>
      </c>
    </row>
    <row r="21" spans="1:12" x14ac:dyDescent="0.2">
      <c r="A21" s="15">
        <v>4</v>
      </c>
      <c r="B21" s="16" t="s">
        <v>24</v>
      </c>
      <c r="C21" s="17" t="s">
        <v>18</v>
      </c>
      <c r="D21" s="15">
        <v>0.25634725634725636</v>
      </c>
      <c r="E21" s="15">
        <v>9.8453351072675874E-2</v>
      </c>
      <c r="F21">
        <f>LN(D21/(D19+D20+D22))</f>
        <v>-1.0650411880611399</v>
      </c>
      <c r="G21">
        <f>LN(E21/(E19+E20+E22))</f>
        <v>-2.2145289443763323</v>
      </c>
      <c r="H21">
        <f t="shared" si="0"/>
        <v>-1.1494877563151924</v>
      </c>
      <c r="K21">
        <f>LN(J10/I10)/LN(2)</f>
        <v>16.196501798672667</v>
      </c>
      <c r="L21">
        <f t="shared" si="1"/>
        <v>-7.097135977902308E-2</v>
      </c>
    </row>
    <row r="22" spans="1:12" x14ac:dyDescent="0.2">
      <c r="A22" s="15">
        <v>4</v>
      </c>
      <c r="B22" s="16" t="s">
        <v>24</v>
      </c>
      <c r="C22" s="17" t="s">
        <v>19</v>
      </c>
      <c r="D22" s="15">
        <v>0.24365274365274364</v>
      </c>
      <c r="E22" s="15">
        <v>0.13046732080492265</v>
      </c>
      <c r="F22">
        <f>LN(D22/(D19+D20+D21))</f>
        <v>-1.1327565746536101</v>
      </c>
      <c r="G22">
        <f>LN(E22/(E19+E20+E21))</f>
        <v>-1.8968331368655564</v>
      </c>
      <c r="H22">
        <f t="shared" si="0"/>
        <v>-0.76407656221194631</v>
      </c>
      <c r="K22">
        <f>LN(J10/I10)/LN(2)</f>
        <v>16.196501798672667</v>
      </c>
      <c r="L22">
        <f t="shared" si="1"/>
        <v>-4.7175406869313208E-2</v>
      </c>
    </row>
    <row r="23" spans="1:12" x14ac:dyDescent="0.2">
      <c r="A23" s="15">
        <v>5</v>
      </c>
      <c r="B23" s="16" t="s">
        <v>25</v>
      </c>
      <c r="C23" s="17" t="s">
        <v>14</v>
      </c>
      <c r="D23" s="15">
        <v>0.24978267168936541</v>
      </c>
      <c r="E23" s="15">
        <v>0.2896234894636972</v>
      </c>
      <c r="F23">
        <f>LN(D23/(D24+D25+D26))</f>
        <v>-1.0997717090878445</v>
      </c>
      <c r="G23">
        <f>LN(E23/(E24+E25+E26))</f>
        <v>-0.89721335875894992</v>
      </c>
      <c r="H23">
        <f t="shared" si="0"/>
        <v>0.20255835032889458</v>
      </c>
      <c r="K23">
        <f>LN(J11/I11)/LN(2)</f>
        <v>16.172113318137516</v>
      </c>
      <c r="L23">
        <f t="shared" si="1"/>
        <v>1.2525162688646216E-2</v>
      </c>
    </row>
    <row r="24" spans="1:12" x14ac:dyDescent="0.2">
      <c r="A24" s="15">
        <v>5</v>
      </c>
      <c r="B24" s="16" t="s">
        <v>25</v>
      </c>
      <c r="C24" s="17" t="s">
        <v>13</v>
      </c>
      <c r="D24" s="15">
        <v>0.2594417077175698</v>
      </c>
      <c r="E24" s="15">
        <v>0.35049435733546391</v>
      </c>
      <c r="F24">
        <f>LN(D24/(D23+D25+D26))</f>
        <v>-1.0488723064757113</v>
      </c>
      <c r="G24">
        <f>LN(E24/(E23+E25+E26))</f>
        <v>-0.61686691633331914</v>
      </c>
      <c r="H24">
        <f t="shared" si="0"/>
        <v>0.43200539014239214</v>
      </c>
      <c r="K24">
        <f>LN(J11/I11)/LN(2)</f>
        <v>16.172113318137516</v>
      </c>
      <c r="L24">
        <f t="shared" si="1"/>
        <v>2.6712983123726011E-2</v>
      </c>
    </row>
    <row r="25" spans="1:12" x14ac:dyDescent="0.2">
      <c r="A25" s="12">
        <v>5</v>
      </c>
      <c r="B25" s="13" t="s">
        <v>25</v>
      </c>
      <c r="C25" s="14" t="s">
        <v>20</v>
      </c>
      <c r="D25" s="12">
        <v>0.21761808171544472</v>
      </c>
      <c r="E25" s="12">
        <v>0.20378507939678414</v>
      </c>
      <c r="F25">
        <f>LN(D25/(D23+D24+D26))</f>
        <v>-1.2796014002282861</v>
      </c>
      <c r="G25">
        <f>LN(E25/(E23+E24+E26))</f>
        <v>-1.3628032440383526</v>
      </c>
      <c r="H25">
        <f t="shared" si="0"/>
        <v>-8.3201843810066567E-2</v>
      </c>
      <c r="K25">
        <f>LN(J11/I11)/LN(2)</f>
        <v>16.172113318137516</v>
      </c>
      <c r="L25">
        <f t="shared" si="1"/>
        <v>-5.1447724965390379E-3</v>
      </c>
    </row>
    <row r="26" spans="1:12" x14ac:dyDescent="0.2">
      <c r="A26" s="36">
        <v>5</v>
      </c>
      <c r="B26" s="37" t="s">
        <v>25</v>
      </c>
      <c r="C26" s="38" t="s">
        <v>21</v>
      </c>
      <c r="D26" s="36">
        <v>0.27315753887762001</v>
      </c>
      <c r="E26" s="36">
        <v>0.15609707380405474</v>
      </c>
      <c r="F26">
        <f>LN(D26/(D23+D24+D25))</f>
        <v>-0.97866106260061314</v>
      </c>
      <c r="G26">
        <f>LN(E26/(E23+E24+E25))</f>
        <v>-1.6875593899297427</v>
      </c>
      <c r="H26">
        <f t="shared" si="0"/>
        <v>-0.70889832732912961</v>
      </c>
      <c r="K26">
        <f>LN(J11/I11)/LN(2)</f>
        <v>16.172113318137516</v>
      </c>
      <c r="L26">
        <f t="shared" si="1"/>
        <v>-4.3834612915683607E-2</v>
      </c>
    </row>
    <row r="27" spans="1:12" x14ac:dyDescent="0.2">
      <c r="A27" s="15">
        <v>6</v>
      </c>
      <c r="B27" s="16" t="s">
        <v>26</v>
      </c>
      <c r="C27" s="17" t="s">
        <v>15</v>
      </c>
      <c r="D27" s="15">
        <v>0.26110856619331196</v>
      </c>
      <c r="E27" s="15">
        <v>0.32877059569074779</v>
      </c>
      <c r="F27">
        <f>LN(D27/(D28+D29+D30))</f>
        <v>-1.0402147172966132</v>
      </c>
      <c r="G27">
        <f>LN(E27/(E28+E29+E30))</f>
        <v>-0.71375073274045486</v>
      </c>
      <c r="H27">
        <f t="shared" si="0"/>
        <v>0.32646398455615833</v>
      </c>
      <c r="K27">
        <f>LN(J12/I12)/LN(2)</f>
        <v>16.093915132762902</v>
      </c>
      <c r="L27">
        <f t="shared" si="1"/>
        <v>2.0284932650823109E-2</v>
      </c>
    </row>
    <row r="28" spans="1:12" x14ac:dyDescent="0.2">
      <c r="A28" s="15">
        <v>6</v>
      </c>
      <c r="B28" s="16" t="s">
        <v>26</v>
      </c>
      <c r="C28" s="17" t="s">
        <v>14</v>
      </c>
      <c r="D28" s="15">
        <v>0.24339593831119255</v>
      </c>
      <c r="E28" s="15">
        <v>0.42902408111533585</v>
      </c>
      <c r="F28">
        <f>LN(D28/(D27+D29+D30))</f>
        <v>-1.1341505874139279</v>
      </c>
      <c r="G28">
        <f>LN(E28/(E27+E29+E30))</f>
        <v>-0.28583398469606303</v>
      </c>
      <c r="H28">
        <f t="shared" si="0"/>
        <v>0.84831660271786491</v>
      </c>
      <c r="K28">
        <f>LN(J12/I12)/LN(2)</f>
        <v>16.093915132762902</v>
      </c>
      <c r="L28">
        <f t="shared" si="1"/>
        <v>5.2710393693509633E-2</v>
      </c>
    </row>
    <row r="29" spans="1:12" x14ac:dyDescent="0.2">
      <c r="A29" s="12">
        <v>6</v>
      </c>
      <c r="B29" s="13" t="s">
        <v>26</v>
      </c>
      <c r="C29" s="14" t="s">
        <v>18</v>
      </c>
      <c r="D29" s="12">
        <v>0.24644983967017864</v>
      </c>
      <c r="E29" s="12">
        <v>6.7046894803548751E-2</v>
      </c>
      <c r="F29">
        <f>LN(D29/(D27+D28+D30))</f>
        <v>-1.1176371030376879</v>
      </c>
      <c r="G29">
        <f>LN(E29/(E27+E28+E30))</f>
        <v>-2.6329626402004074</v>
      </c>
      <c r="H29">
        <f t="shared" si="0"/>
        <v>-1.5153255371627194</v>
      </c>
      <c r="K29">
        <f>LN(J12/I12)/LN(2)</f>
        <v>16.093915132762902</v>
      </c>
      <c r="L29">
        <f t="shared" si="1"/>
        <v>-9.4155183786070948E-2</v>
      </c>
    </row>
    <row r="30" spans="1:12" x14ac:dyDescent="0.2">
      <c r="A30" s="36">
        <v>6</v>
      </c>
      <c r="B30" s="37" t="s">
        <v>26</v>
      </c>
      <c r="C30" s="38" t="s">
        <v>21</v>
      </c>
      <c r="D30" s="36">
        <v>0.24904565582531685</v>
      </c>
      <c r="E30" s="36">
        <v>0.17515842839036755</v>
      </c>
      <c r="F30">
        <f>LN(D30/(D27+D28+D29))</f>
        <v>-1.1037086201551238</v>
      </c>
      <c r="G30">
        <f>LN(E30/(E27+E28+E29))</f>
        <v>-1.5495004640113132</v>
      </c>
      <c r="H30">
        <f t="shared" si="0"/>
        <v>-0.44579184385618942</v>
      </c>
      <c r="K30">
        <f>LN(J12/I12)/LN(2)</f>
        <v>16.093915132762902</v>
      </c>
      <c r="L30">
        <f t="shared" si="1"/>
        <v>-2.7699403170622951E-2</v>
      </c>
    </row>
    <row r="31" spans="1:12" x14ac:dyDescent="0.2">
      <c r="A31" s="15">
        <v>7</v>
      </c>
      <c r="B31" s="16" t="s">
        <v>27</v>
      </c>
      <c r="C31" s="17" t="s">
        <v>15</v>
      </c>
      <c r="D31" s="15">
        <v>0.26397613065326631</v>
      </c>
      <c r="E31" s="15">
        <v>0.27631270052429768</v>
      </c>
      <c r="F31">
        <f>LN(D31/(D32+D33+D34))</f>
        <v>-1.0254038645140906</v>
      </c>
      <c r="G31">
        <f>LN(E31/(E32+E33+E34))</f>
        <v>-0.9628261949837722</v>
      </c>
      <c r="H31">
        <f t="shared" si="0"/>
        <v>6.2577669530318403E-2</v>
      </c>
      <c r="K31">
        <f>LN(J13/I13)/LN(2)</f>
        <v>16.235362223876301</v>
      </c>
      <c r="L31">
        <f t="shared" si="1"/>
        <v>3.8544055049347442E-3</v>
      </c>
    </row>
    <row r="32" spans="1:12" x14ac:dyDescent="0.2">
      <c r="A32" s="15">
        <v>7</v>
      </c>
      <c r="B32" s="16" t="s">
        <v>27</v>
      </c>
      <c r="C32" s="17" t="s">
        <v>13</v>
      </c>
      <c r="D32" s="15">
        <v>0.25094221105527637</v>
      </c>
      <c r="E32" s="15">
        <v>0.40996948118006105</v>
      </c>
      <c r="F32">
        <f>LN(D32/(D31+D33+D34))</f>
        <v>-1.093593457556167</v>
      </c>
      <c r="G32">
        <f>LN(E32/(E31+E33+E34))</f>
        <v>-0.36409154159378204</v>
      </c>
      <c r="H32">
        <f t="shared" si="0"/>
        <v>0.72950191596238501</v>
      </c>
      <c r="K32">
        <f>LN(J13/I13)/LN(2)</f>
        <v>16.235362223876301</v>
      </c>
      <c r="L32">
        <f t="shared" si="1"/>
        <v>4.4932900535446851E-2</v>
      </c>
    </row>
    <row r="33" spans="1:12" x14ac:dyDescent="0.2">
      <c r="A33" s="12">
        <v>7</v>
      </c>
      <c r="B33" s="13" t="s">
        <v>27</v>
      </c>
      <c r="C33" s="14" t="s">
        <v>19</v>
      </c>
      <c r="D33" s="12">
        <v>0.22974246231155782</v>
      </c>
      <c r="E33" s="12">
        <v>0.17090539165818919</v>
      </c>
      <c r="F33">
        <f>LN(D33/(D31+D32+D34))</f>
        <v>-1.2097659709793389</v>
      </c>
      <c r="G33">
        <f>LN(E33/(E31+E32+E34))</f>
        <v>-1.5792241338376041</v>
      </c>
      <c r="H33">
        <f t="shared" si="0"/>
        <v>-0.36945816285826516</v>
      </c>
      <c r="K33">
        <f>LN(J13/I13)/LN(2)</f>
        <v>16.235362223876301</v>
      </c>
      <c r="L33">
        <f t="shared" si="1"/>
        <v>-2.2756385583743051E-2</v>
      </c>
    </row>
    <row r="34" spans="1:12" x14ac:dyDescent="0.2">
      <c r="A34" s="36">
        <v>7</v>
      </c>
      <c r="B34" s="37" t="s">
        <v>27</v>
      </c>
      <c r="C34" s="38" t="s">
        <v>21</v>
      </c>
      <c r="D34" s="36">
        <v>0.25533919597989951</v>
      </c>
      <c r="E34" s="36">
        <v>0.14281242663745208</v>
      </c>
      <c r="F34">
        <f>LN(D34/(D31+D32+D33))</f>
        <v>-1.0703359765175948</v>
      </c>
      <c r="G34">
        <f>LN(E34/(E31+E32+E33))</f>
        <v>-1.7921246993270747</v>
      </c>
      <c r="H34">
        <f t="shared" si="0"/>
        <v>-0.72178872280947992</v>
      </c>
      <c r="K34">
        <f>LN(J13/I13)/LN(2)</f>
        <v>16.235362223876301</v>
      </c>
      <c r="L34">
        <f t="shared" si="1"/>
        <v>-4.4457814544352561E-2</v>
      </c>
    </row>
    <row r="35" spans="1:12" x14ac:dyDescent="0.2">
      <c r="A35" s="15">
        <v>8</v>
      </c>
      <c r="B35" s="16" t="s">
        <v>28</v>
      </c>
      <c r="C35" s="17" t="s">
        <v>18</v>
      </c>
      <c r="D35" s="15">
        <v>0.27719940510239105</v>
      </c>
      <c r="E35" s="15">
        <v>0.17692645927228756</v>
      </c>
      <c r="F35">
        <f>LN(D35/(D36+D37+D38))</f>
        <v>-0.95839626054550464</v>
      </c>
      <c r="G35">
        <f>LN(E35/(E36+E37+E38))</f>
        <v>-1.537311391684842</v>
      </c>
      <c r="H35">
        <f t="shared" si="0"/>
        <v>-0.57891513113933735</v>
      </c>
      <c r="K35">
        <f>LN(J14/I14)/LN(2)</f>
        <v>16.057392901864269</v>
      </c>
      <c r="L35">
        <f t="shared" si="1"/>
        <v>-3.6052872012126272E-2</v>
      </c>
    </row>
    <row r="36" spans="1:12" x14ac:dyDescent="0.2">
      <c r="A36" s="15">
        <v>8</v>
      </c>
      <c r="B36" s="16" t="s">
        <v>28</v>
      </c>
      <c r="C36" s="17" t="s">
        <v>19</v>
      </c>
      <c r="D36" s="15">
        <v>0.26072531746939709</v>
      </c>
      <c r="E36" s="15">
        <v>0.21974277234253051</v>
      </c>
      <c r="F36">
        <f>LN(D36/(D35+D37+D38))</f>
        <v>-1.0422021171387592</v>
      </c>
      <c r="G36">
        <f>LN(E36/(E35+E37+E38))</f>
        <v>-1.2671659987060417</v>
      </c>
      <c r="H36">
        <f t="shared" si="0"/>
        <v>-0.22496388156728253</v>
      </c>
      <c r="K36">
        <f>LN(J14/I14)/LN(2)</f>
        <v>16.057392901864269</v>
      </c>
      <c r="L36">
        <f t="shared" si="1"/>
        <v>-1.4009987981371754E-2</v>
      </c>
    </row>
    <row r="37" spans="1:12" x14ac:dyDescent="0.2">
      <c r="A37" s="15">
        <v>8</v>
      </c>
      <c r="B37" s="16" t="s">
        <v>28</v>
      </c>
      <c r="C37" s="17" t="s">
        <v>20</v>
      </c>
      <c r="D37" s="15">
        <v>0.24081912824619608</v>
      </c>
      <c r="E37" s="15">
        <v>0.44129932944926897</v>
      </c>
      <c r="F37">
        <f>LN(D37/(D35+D36+D38))</f>
        <v>-1.1481939051938532</v>
      </c>
      <c r="G37">
        <f>LN(E37/(E35+E36+E38))</f>
        <v>-0.23589045987776314</v>
      </c>
      <c r="H37">
        <f t="shared" si="0"/>
        <v>0.91230344531609009</v>
      </c>
      <c r="K37">
        <f>LN(J14/I14)/LN(2)</f>
        <v>16.057392901864269</v>
      </c>
      <c r="L37">
        <f t="shared" si="1"/>
        <v>5.6815166128878325E-2</v>
      </c>
    </row>
    <row r="38" spans="1:12" x14ac:dyDescent="0.2">
      <c r="A38" s="42">
        <v>8</v>
      </c>
      <c r="B38" s="43" t="s">
        <v>28</v>
      </c>
      <c r="C38" s="44" t="s">
        <v>21</v>
      </c>
      <c r="D38" s="42">
        <v>0.22125614918201575</v>
      </c>
      <c r="E38" s="42">
        <v>0.16203143893591299</v>
      </c>
      <c r="F38">
        <f>LN(D38/(D35+D36+D37))</f>
        <v>-1.2583610974347121</v>
      </c>
      <c r="G38">
        <f>LN(E38/(E35+E36+E37))</f>
        <v>-1.6431901992389915</v>
      </c>
      <c r="H38">
        <f t="shared" si="0"/>
        <v>-0.38482910180427932</v>
      </c>
      <c r="K38">
        <f>LN(J14/I14)/LN(2)</f>
        <v>16.057392901864269</v>
      </c>
      <c r="L38">
        <f t="shared" si="1"/>
        <v>-2.3965852000769099E-2</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6</v>
      </c>
    </row>
    <row r="42" spans="1:12" ht="17" thickBot="1" x14ac:dyDescent="0.25">
      <c r="A42" s="3" t="s">
        <v>7</v>
      </c>
      <c r="D42" s="7">
        <v>0</v>
      </c>
      <c r="E42" s="3">
        <v>48</v>
      </c>
    </row>
    <row r="43" spans="1:12" ht="18" thickBot="1" x14ac:dyDescent="0.25">
      <c r="A43" s="3" t="s">
        <v>8</v>
      </c>
      <c r="B43" s="8"/>
      <c r="C43" s="9" t="s">
        <v>9</v>
      </c>
      <c r="D43" s="7" t="s">
        <v>4</v>
      </c>
      <c r="E43" s="3">
        <v>0.02</v>
      </c>
    </row>
    <row r="44" spans="1:12" ht="17" thickBot="1" x14ac:dyDescent="0.25">
      <c r="A44" s="7" t="s">
        <v>10</v>
      </c>
      <c r="B44" s="10" t="s">
        <v>11</v>
      </c>
      <c r="C44" s="11" t="s">
        <v>12</v>
      </c>
      <c r="D44" s="3">
        <v>14</v>
      </c>
      <c r="E44" s="3">
        <v>25</v>
      </c>
      <c r="F44" s="63" t="s">
        <v>31</v>
      </c>
      <c r="G44" s="63" t="s">
        <v>32</v>
      </c>
      <c r="H44" s="63" t="s">
        <v>33</v>
      </c>
      <c r="I44" t="s">
        <v>34</v>
      </c>
      <c r="J44" t="s">
        <v>35</v>
      </c>
      <c r="K44" t="s">
        <v>36</v>
      </c>
      <c r="L44" t="s">
        <v>37</v>
      </c>
    </row>
    <row r="45" spans="1:12" x14ac:dyDescent="0.2">
      <c r="A45" s="12">
        <v>1</v>
      </c>
      <c r="B45" s="13" t="s">
        <v>16</v>
      </c>
      <c r="C45" s="14" t="s">
        <v>17</v>
      </c>
      <c r="D45" s="12">
        <v>0.24918032786885247</v>
      </c>
      <c r="E45" s="12">
        <v>0.2902956151683258</v>
      </c>
      <c r="F45">
        <f>LN(D45/(D46+D47+D48))</f>
        <v>-1.1029886632679087</v>
      </c>
      <c r="G45">
        <f>LN(E45/(E46+E47+E48))</f>
        <v>-0.8939487575090973</v>
      </c>
      <c r="H45">
        <f>G45-F45</f>
        <v>0.20903990575881137</v>
      </c>
      <c r="I45" s="64">
        <v>36064.1</v>
      </c>
      <c r="J45">
        <v>1883784376.0000002</v>
      </c>
      <c r="K45">
        <f>LN(J45/I45)/LN(2)</f>
        <v>15.672710892345727</v>
      </c>
      <c r="L45">
        <f>H45/K45</f>
        <v>1.3337826952509074E-2</v>
      </c>
    </row>
    <row r="46" spans="1:12" x14ac:dyDescent="0.2">
      <c r="A46" s="15">
        <v>1</v>
      </c>
      <c r="B46" s="16" t="s">
        <v>16</v>
      </c>
      <c r="C46" s="17" t="s">
        <v>15</v>
      </c>
      <c r="D46" s="15">
        <v>0.27922226458253907</v>
      </c>
      <c r="E46" s="15">
        <v>0.1456037692833802</v>
      </c>
      <c r="F46">
        <f>LN(D46/(D45+D47+D48))</f>
        <v>-0.94832270519092832</v>
      </c>
      <c r="G46">
        <f>LN(E46/(E45+E47+E48))</f>
        <v>-1.7695060332189536</v>
      </c>
      <c r="H46">
        <f t="shared" ref="H46:H76" si="2">G46-F46</f>
        <v>-0.82118332802802529</v>
      </c>
      <c r="I46" s="64">
        <v>34945.949999999997</v>
      </c>
      <c r="J46">
        <v>1885364452</v>
      </c>
      <c r="K46">
        <f>LN(J45/I45)/LN(2)</f>
        <v>15.672710892345727</v>
      </c>
      <c r="L46">
        <f t="shared" ref="L46:L76" si="3">H46/K46</f>
        <v>-5.2395742744739626E-2</v>
      </c>
    </row>
    <row r="47" spans="1:12" x14ac:dyDescent="0.2">
      <c r="A47" s="15">
        <v>1</v>
      </c>
      <c r="B47" s="16" t="s">
        <v>16</v>
      </c>
      <c r="C47" s="17" t="s">
        <v>14</v>
      </c>
      <c r="D47" s="15">
        <v>0.21570720548989705</v>
      </c>
      <c r="E47" s="15">
        <v>0.35420624667527928</v>
      </c>
      <c r="F47">
        <f>LN(D47/(D45+D46+D48))</f>
        <v>-1.2908604550332943</v>
      </c>
      <c r="G47">
        <f>LN(E47/(E45+E46+E48))</f>
        <v>-0.60060082430201589</v>
      </c>
      <c r="H47">
        <f t="shared" si="2"/>
        <v>0.69025963073127838</v>
      </c>
      <c r="I47" s="64">
        <v>35827.4</v>
      </c>
      <c r="J47">
        <v>1615185644</v>
      </c>
      <c r="K47">
        <f>LN(J45/I45)/LN(2)</f>
        <v>15.672710892345727</v>
      </c>
      <c r="L47">
        <f t="shared" si="3"/>
        <v>4.4042133838402449E-2</v>
      </c>
    </row>
    <row r="48" spans="1:12" x14ac:dyDescent="0.2">
      <c r="A48" s="15">
        <v>1</v>
      </c>
      <c r="B48" s="16" t="s">
        <v>16</v>
      </c>
      <c r="C48" s="17" t="s">
        <v>13</v>
      </c>
      <c r="D48" s="15">
        <v>0.25589020205871138</v>
      </c>
      <c r="E48" s="15">
        <v>0.20989436887301466</v>
      </c>
      <c r="F48">
        <f>LN(D48/(D45+D46+D47))</f>
        <v>-1.0674401475543644</v>
      </c>
      <c r="G48">
        <f>LN(E48/(E45+E46+E47))</f>
        <v>-1.3255622480087328</v>
      </c>
      <c r="H48">
        <f t="shared" si="2"/>
        <v>-0.25812210045436834</v>
      </c>
      <c r="I48" s="64">
        <v>36074.35</v>
      </c>
      <c r="J48">
        <v>2231795900</v>
      </c>
      <c r="K48">
        <f>LN(J45/I45)/LN(2)</f>
        <v>15.672710892345727</v>
      </c>
      <c r="L48">
        <f t="shared" si="3"/>
        <v>-1.6469524782750287E-2</v>
      </c>
    </row>
    <row r="49" spans="1:12" x14ac:dyDescent="0.2">
      <c r="A49" s="24">
        <v>2</v>
      </c>
      <c r="B49" s="25" t="s">
        <v>22</v>
      </c>
      <c r="C49" s="26" t="s">
        <v>17</v>
      </c>
      <c r="D49" s="24">
        <v>0.26222137185496985</v>
      </c>
      <c r="E49" s="24">
        <v>0.41026339691189828</v>
      </c>
      <c r="F49">
        <f>LN(D49/(D50+D51+D52))</f>
        <v>-1.0344547399875956</v>
      </c>
      <c r="G49">
        <f>LN(E49/(E50+E51+E52))</f>
        <v>-0.36287661685388256</v>
      </c>
      <c r="H49">
        <f t="shared" si="2"/>
        <v>0.67157812313371301</v>
      </c>
      <c r="I49" s="64">
        <v>37388.400000000001</v>
      </c>
      <c r="J49">
        <v>2164530080</v>
      </c>
      <c r="K49">
        <f>LN(J46/I46)/LN(2)</f>
        <v>15.719358639637026</v>
      </c>
      <c r="L49">
        <f t="shared" si="3"/>
        <v>4.2722997708080815E-2</v>
      </c>
    </row>
    <row r="50" spans="1:12" x14ac:dyDescent="0.2">
      <c r="A50" s="12">
        <v>2</v>
      </c>
      <c r="B50" s="13" t="s">
        <v>22</v>
      </c>
      <c r="C50" s="14" t="s">
        <v>14</v>
      </c>
      <c r="D50" s="12">
        <v>0.21228355496029838</v>
      </c>
      <c r="E50" s="12">
        <v>0.28991825613079014</v>
      </c>
      <c r="F50">
        <f>LN(D50/(D49+D51+D52))</f>
        <v>-1.3112152793972567</v>
      </c>
      <c r="G50">
        <f>LN(E50/(E49+E51+E52))</f>
        <v>-0.89578108778320098</v>
      </c>
      <c r="H50">
        <f t="shared" si="2"/>
        <v>0.4154341916140557</v>
      </c>
      <c r="I50" s="64">
        <v>35229.599999999999</v>
      </c>
      <c r="J50">
        <v>1880703320</v>
      </c>
      <c r="K50">
        <f>LN(J46/I46)/LN(2)</f>
        <v>15.719358639637026</v>
      </c>
      <c r="L50">
        <f t="shared" si="3"/>
        <v>2.6428189669680344E-2</v>
      </c>
    </row>
    <row r="51" spans="1:12" x14ac:dyDescent="0.2">
      <c r="A51" s="15">
        <v>2</v>
      </c>
      <c r="B51" s="16" t="s">
        <v>22</v>
      </c>
      <c r="C51" s="17" t="s">
        <v>18</v>
      </c>
      <c r="D51" s="15">
        <v>0.27800631397684877</v>
      </c>
      <c r="E51" s="15">
        <v>9.8183469573115356E-2</v>
      </c>
      <c r="F51">
        <f>LN(D51/(D49+D50+D52))</f>
        <v>-0.95437256815464</v>
      </c>
      <c r="G51">
        <f>LN(E51/(E49+E50+E52))</f>
        <v>-2.2175732293943855</v>
      </c>
      <c r="H51">
        <f t="shared" si="2"/>
        <v>-1.2632006612397455</v>
      </c>
      <c r="I51" s="64">
        <v>34221.399999999994</v>
      </c>
      <c r="J51">
        <v>1776134572</v>
      </c>
      <c r="K51">
        <f>LN(J46/I46)/LN(2)</f>
        <v>15.719358639637026</v>
      </c>
      <c r="L51">
        <f t="shared" si="3"/>
        <v>-8.0359554750187565E-2</v>
      </c>
    </row>
    <row r="52" spans="1:12" x14ac:dyDescent="0.2">
      <c r="A52" s="15">
        <v>2</v>
      </c>
      <c r="B52" s="16" t="s">
        <v>22</v>
      </c>
      <c r="C52" s="17" t="s">
        <v>20</v>
      </c>
      <c r="D52" s="15">
        <v>0.24748875920788291</v>
      </c>
      <c r="E52" s="15">
        <v>0.20163487738419619</v>
      </c>
      <c r="F52">
        <f>LN(D52/(D49+D50+D51))</f>
        <v>-1.1120507708057257</v>
      </c>
      <c r="G52">
        <f>LN(E52/(E49+E50+E51))</f>
        <v>-1.3761075158128975</v>
      </c>
      <c r="H52">
        <f t="shared" si="2"/>
        <v>-0.2640567450071718</v>
      </c>
      <c r="I52">
        <v>34499.199999999997</v>
      </c>
      <c r="J52">
        <v>1888853516</v>
      </c>
      <c r="K52">
        <f>LN(J46/I46)/LN(2)</f>
        <v>15.719358639637026</v>
      </c>
      <c r="L52">
        <f t="shared" si="3"/>
        <v>-1.6798188212421183E-2</v>
      </c>
    </row>
    <row r="53" spans="1:12" x14ac:dyDescent="0.2">
      <c r="A53" s="24">
        <v>3</v>
      </c>
      <c r="B53" s="25" t="s">
        <v>23</v>
      </c>
      <c r="C53" s="26" t="s">
        <v>17</v>
      </c>
      <c r="D53" s="24">
        <v>0.25523325358851673</v>
      </c>
      <c r="E53" s="24">
        <v>0.31223041602894114</v>
      </c>
      <c r="F53">
        <f>LN(D53/(D54+D55+D56))</f>
        <v>-1.070893230278843</v>
      </c>
      <c r="G53">
        <f>LN(E53/(E54+E55+E56))</f>
        <v>-0.78971244666437246</v>
      </c>
      <c r="H53">
        <f t="shared" si="2"/>
        <v>0.28118078361447052</v>
      </c>
      <c r="K53">
        <f>LN(J47/I47)/LN(2)</f>
        <v>15.460277116653367</v>
      </c>
      <c r="L53">
        <f t="shared" si="3"/>
        <v>1.8187305537466121E-2</v>
      </c>
    </row>
    <row r="54" spans="1:12" x14ac:dyDescent="0.2">
      <c r="A54" s="12">
        <v>3</v>
      </c>
      <c r="B54" s="13" t="s">
        <v>23</v>
      </c>
      <c r="C54" s="14" t="s">
        <v>13</v>
      </c>
      <c r="D54" s="12">
        <v>0.24446770334928236</v>
      </c>
      <c r="E54" s="12">
        <v>0.23445109224989569</v>
      </c>
      <c r="F54">
        <f>LN(D54/(D53+D55+D56))</f>
        <v>-1.1283393219605544</v>
      </c>
      <c r="G54">
        <f>LN(E54/(E53+E55+E56))</f>
        <v>-1.1833460986980575</v>
      </c>
      <c r="H54">
        <f t="shared" si="2"/>
        <v>-5.5006776737503094E-2</v>
      </c>
      <c r="K54">
        <f>LN(J47/I47)/LN(2)</f>
        <v>15.460277116653367</v>
      </c>
      <c r="L54">
        <f t="shared" si="3"/>
        <v>-3.5579424820433117E-3</v>
      </c>
    </row>
    <row r="55" spans="1:12" x14ac:dyDescent="0.2">
      <c r="A55" s="15">
        <v>3</v>
      </c>
      <c r="B55" s="16" t="s">
        <v>23</v>
      </c>
      <c r="C55" s="17" t="s">
        <v>19</v>
      </c>
      <c r="D55" s="15">
        <v>0.27422248803827753</v>
      </c>
      <c r="E55" s="15">
        <v>0.1317656880478642</v>
      </c>
      <c r="F55">
        <f>LN(D55/(D53+D54+D56))</f>
        <v>-0.97330373347013643</v>
      </c>
      <c r="G55">
        <f>LN(E55/(E53+E54+E56))</f>
        <v>-1.8854363681773951</v>
      </c>
      <c r="H55">
        <f t="shared" si="2"/>
        <v>-0.91213263470725869</v>
      </c>
      <c r="K55">
        <f>LN(J47/I47)/LN(2)</f>
        <v>15.460277116653367</v>
      </c>
      <c r="L55">
        <f t="shared" si="3"/>
        <v>-5.8998466057554398E-2</v>
      </c>
    </row>
    <row r="56" spans="1:12" x14ac:dyDescent="0.2">
      <c r="A56" s="15">
        <v>3</v>
      </c>
      <c r="B56" s="16" t="s">
        <v>23</v>
      </c>
      <c r="C56" s="17" t="s">
        <v>20</v>
      </c>
      <c r="D56" s="15">
        <v>0.22607655502392343</v>
      </c>
      <c r="E56" s="15">
        <v>0.32155280367329903</v>
      </c>
      <c r="F56">
        <f>LN(D56/(D53+D54+D55))</f>
        <v>-1.2305992794412584</v>
      </c>
      <c r="G56">
        <f>LN(E56/(E53+E54+E55))</f>
        <v>-0.74664488032678122</v>
      </c>
      <c r="H56">
        <f t="shared" si="2"/>
        <v>0.48395439911447713</v>
      </c>
      <c r="K56">
        <f>LN(J47/I47)/LN(2)</f>
        <v>15.460277116653367</v>
      </c>
      <c r="L56">
        <f t="shared" si="3"/>
        <v>3.1303086966867837E-2</v>
      </c>
    </row>
    <row r="57" spans="1:12" x14ac:dyDescent="0.2">
      <c r="A57" s="24">
        <v>4</v>
      </c>
      <c r="B57" s="25" t="s">
        <v>24</v>
      </c>
      <c r="C57" s="26" t="s">
        <v>17</v>
      </c>
      <c r="D57" s="24">
        <v>0.24199380165289255</v>
      </c>
      <c r="E57" s="24">
        <v>0.50097307817061298</v>
      </c>
      <c r="F57">
        <f>LN(D57/(D58+D59+D60))</f>
        <v>-1.1417794500237746</v>
      </c>
      <c r="G57">
        <f>LN(E57/(E58+E59+E60))</f>
        <v>3.8923175965397648E-3</v>
      </c>
      <c r="H57">
        <f t="shared" si="2"/>
        <v>1.1456717676203143</v>
      </c>
      <c r="K57">
        <f>LN(J48/I48)/LN(2)</f>
        <v>15.916872171733724</v>
      </c>
      <c r="L57">
        <f t="shared" si="3"/>
        <v>7.19784487340972E-2</v>
      </c>
    </row>
    <row r="58" spans="1:12" x14ac:dyDescent="0.2">
      <c r="A58" s="12">
        <v>4</v>
      </c>
      <c r="B58" s="13" t="s">
        <v>24</v>
      </c>
      <c r="C58" s="14" t="s">
        <v>15</v>
      </c>
      <c r="D58" s="12">
        <v>0.26665805785123964</v>
      </c>
      <c r="E58" s="12">
        <v>0.18326305546545574</v>
      </c>
      <c r="F58">
        <f>LN(D58/(D57+D59+D60))</f>
        <v>-1.0116449344822995</v>
      </c>
      <c r="G58">
        <f>LN(E58/(E57+E59+E60))</f>
        <v>-1.4943944834578515</v>
      </c>
      <c r="H58">
        <f t="shared" si="2"/>
        <v>-0.482749548975552</v>
      </c>
      <c r="K58">
        <f>LN(J48/I48)/LN(2)</f>
        <v>15.916872171733724</v>
      </c>
      <c r="L58">
        <f t="shared" si="3"/>
        <v>-3.0329423002645697E-2</v>
      </c>
    </row>
    <row r="59" spans="1:12" x14ac:dyDescent="0.2">
      <c r="A59" s="15">
        <v>4</v>
      </c>
      <c r="B59" s="16" t="s">
        <v>24</v>
      </c>
      <c r="C59" s="17" t="s">
        <v>18</v>
      </c>
      <c r="D59" s="15">
        <v>0.2456095041322314</v>
      </c>
      <c r="E59" s="15">
        <v>0.16639636717482972</v>
      </c>
      <c r="F59">
        <f>LN(D59/(D57+D58+D60))</f>
        <v>-1.1221672398423506</v>
      </c>
      <c r="G59">
        <f>LN(E59/(E57+E58+E60))</f>
        <v>-1.6113853327184959</v>
      </c>
      <c r="H59">
        <f t="shared" si="2"/>
        <v>-0.48921809287614537</v>
      </c>
      <c r="K59">
        <f>LN(J48/I48)/LN(2)</f>
        <v>15.916872171733724</v>
      </c>
      <c r="L59">
        <f t="shared" si="3"/>
        <v>-3.0735818419458851E-2</v>
      </c>
    </row>
    <row r="60" spans="1:12" x14ac:dyDescent="0.2">
      <c r="A60" s="15">
        <v>4</v>
      </c>
      <c r="B60" s="16" t="s">
        <v>24</v>
      </c>
      <c r="C60" s="17" t="s">
        <v>19</v>
      </c>
      <c r="D60" s="15">
        <v>0.24573863636363635</v>
      </c>
      <c r="E60" s="15">
        <v>0.14936749918910153</v>
      </c>
      <c r="F60">
        <f>LN(D60/(D57+D58+D59))</f>
        <v>-1.1214704267441598</v>
      </c>
      <c r="G60">
        <f>LN(E60/(E57+E58+E59))</f>
        <v>-1.7395704845750908</v>
      </c>
      <c r="H60">
        <f t="shared" si="2"/>
        <v>-0.61810005783093103</v>
      </c>
      <c r="K60">
        <f>LN(J48/I48)/LN(2)</f>
        <v>15.916872171733724</v>
      </c>
      <c r="L60">
        <f t="shared" si="3"/>
        <v>-3.8833010101607501E-2</v>
      </c>
    </row>
    <row r="61" spans="1:12" x14ac:dyDescent="0.2">
      <c r="A61" s="15">
        <v>5</v>
      </c>
      <c r="B61" s="16" t="s">
        <v>25</v>
      </c>
      <c r="C61" s="17" t="s">
        <v>14</v>
      </c>
      <c r="D61" s="15">
        <v>0.24051928119204452</v>
      </c>
      <c r="E61" s="15">
        <v>0.39181208053691274</v>
      </c>
      <c r="F61">
        <f>LN(D61/(D62+D63+D64))</f>
        <v>-1.1498346774133139</v>
      </c>
      <c r="G61">
        <f>LN(E61/(E62+E63+E64))</f>
        <v>-0.43970157381302355</v>
      </c>
      <c r="H61">
        <f t="shared" si="2"/>
        <v>0.71013310360029036</v>
      </c>
      <c r="K61">
        <f>LN(J49/I49)/LN(2)</f>
        <v>15.821103590148876</v>
      </c>
      <c r="L61">
        <f t="shared" si="3"/>
        <v>4.4885181337315803E-2</v>
      </c>
    </row>
    <row r="62" spans="1:12" x14ac:dyDescent="0.2">
      <c r="A62" s="15">
        <v>5</v>
      </c>
      <c r="B62" s="16" t="s">
        <v>25</v>
      </c>
      <c r="C62" s="17" t="s">
        <v>13</v>
      </c>
      <c r="D62" s="15">
        <v>0.26533222485131419</v>
      </c>
      <c r="E62" s="15">
        <v>0.22751677852348992</v>
      </c>
      <c r="F62">
        <f>LN(D62/(D61+D63+D64))</f>
        <v>-1.0184356709551377</v>
      </c>
      <c r="G62">
        <f>LN(E62/(E61+E63+E64))</f>
        <v>-1.2223863013414324</v>
      </c>
      <c r="H62">
        <f t="shared" si="2"/>
        <v>-0.2039506303862948</v>
      </c>
      <c r="K62">
        <f>LN(J49/I49)/LN(2)</f>
        <v>15.821103590148876</v>
      </c>
      <c r="L62">
        <f t="shared" si="3"/>
        <v>-1.2891049554424643E-2</v>
      </c>
    </row>
    <row r="63" spans="1:12" x14ac:dyDescent="0.2">
      <c r="A63" s="12">
        <v>5</v>
      </c>
      <c r="B63" s="13" t="s">
        <v>25</v>
      </c>
      <c r="C63" s="14" t="s">
        <v>20</v>
      </c>
      <c r="D63" s="12">
        <v>0.23469975059154569</v>
      </c>
      <c r="E63" s="12">
        <v>0.23020134228187916</v>
      </c>
      <c r="F63">
        <f>LN(D63/(D61+D62+D64))</f>
        <v>-1.1819611995249004</v>
      </c>
      <c r="G63">
        <f>LN(E63/(E61+E62+E64))</f>
        <v>-1.2071746699634309</v>
      </c>
      <c r="H63">
        <f t="shared" si="2"/>
        <v>-2.5213470438530505E-2</v>
      </c>
      <c r="K63">
        <f>LN(J49/I49)/LN(2)</f>
        <v>15.821103590148876</v>
      </c>
      <c r="L63">
        <f t="shared" si="3"/>
        <v>-1.59366066310506E-3</v>
      </c>
    </row>
    <row r="64" spans="1:12" x14ac:dyDescent="0.2">
      <c r="A64" s="36">
        <v>5</v>
      </c>
      <c r="B64" s="37" t="s">
        <v>25</v>
      </c>
      <c r="C64" s="38" t="s">
        <v>21</v>
      </c>
      <c r="D64" s="36">
        <v>0.2594487433650956</v>
      </c>
      <c r="E64" s="36">
        <v>0.15046979865771812</v>
      </c>
      <c r="F64">
        <f>LN(D64/(D61+D62+D63))</f>
        <v>-1.0488356879205389</v>
      </c>
      <c r="G64">
        <f>LN(E64/(E61+E62+E63))</f>
        <v>-1.7309211017031454</v>
      </c>
      <c r="H64">
        <f t="shared" si="2"/>
        <v>-0.68208541378260645</v>
      </c>
      <c r="K64">
        <f>LN(J49/I49)/LN(2)</f>
        <v>15.821103590148876</v>
      </c>
      <c r="L64">
        <f t="shared" si="3"/>
        <v>-4.3112378975086914E-2</v>
      </c>
    </row>
    <row r="65" spans="1:12" x14ac:dyDescent="0.2">
      <c r="A65" s="15">
        <v>6</v>
      </c>
      <c r="B65" s="16" t="s">
        <v>26</v>
      </c>
      <c r="C65" s="17" t="s">
        <v>15</v>
      </c>
      <c r="D65" s="15">
        <v>0.26170996113724687</v>
      </c>
      <c r="E65" s="15">
        <v>0.15972681207314388</v>
      </c>
      <c r="F65">
        <f>LN(D65/(D66+D67+D68))</f>
        <v>-1.0370998819793722</v>
      </c>
      <c r="G65">
        <f>LN(E65/(E66+E67+E68))</f>
        <v>-1.6602621313056893</v>
      </c>
      <c r="H65">
        <f t="shared" si="2"/>
        <v>-0.62316224932631714</v>
      </c>
      <c r="K65">
        <f>LN(J50/I50)/LN(2)</f>
        <v>15.70412466239323</v>
      </c>
      <c r="L65">
        <f t="shared" si="3"/>
        <v>-3.9681438012180825E-2</v>
      </c>
    </row>
    <row r="66" spans="1:12" x14ac:dyDescent="0.2">
      <c r="A66" s="15">
        <v>6</v>
      </c>
      <c r="B66" s="16" t="s">
        <v>26</v>
      </c>
      <c r="C66" s="17" t="s">
        <v>14</v>
      </c>
      <c r="D66" s="15">
        <v>0.24473307424831253</v>
      </c>
      <c r="E66" s="15">
        <v>0.47389292795769994</v>
      </c>
      <c r="F66">
        <f>LN(D66/(D65+D67+D68))</f>
        <v>-1.1269031070571069</v>
      </c>
      <c r="G66">
        <f>LN(E66/(E65+E67+E68))</f>
        <v>-0.10452334524476255</v>
      </c>
      <c r="H66">
        <f t="shared" si="2"/>
        <v>1.0223797618123445</v>
      </c>
      <c r="K66">
        <f>LN(J50/I50)/LN(2)</f>
        <v>15.70412466239323</v>
      </c>
      <c r="L66">
        <f t="shared" si="3"/>
        <v>6.5102626462246821E-2</v>
      </c>
    </row>
    <row r="67" spans="1:12" x14ac:dyDescent="0.2">
      <c r="A67" s="12">
        <v>6</v>
      </c>
      <c r="B67" s="13" t="s">
        <v>26</v>
      </c>
      <c r="C67" s="14" t="s">
        <v>18</v>
      </c>
      <c r="D67" s="12">
        <v>0.25178973205154431</v>
      </c>
      <c r="E67" s="12">
        <v>0.19321436439744433</v>
      </c>
      <c r="F67">
        <f>LN(D67/(D65+D66+D68))</f>
        <v>-1.0890897027663573</v>
      </c>
      <c r="G67">
        <f>LN(E67/(E65+E66+E68))</f>
        <v>-1.4292577328622733</v>
      </c>
      <c r="H67">
        <f t="shared" si="2"/>
        <v>-0.34016803009591601</v>
      </c>
      <c r="K67">
        <f>LN(J50/I50)/LN(2)</f>
        <v>15.70412466239323</v>
      </c>
      <c r="L67">
        <f t="shared" si="3"/>
        <v>-2.1661062772286736E-2</v>
      </c>
    </row>
    <row r="68" spans="1:12" x14ac:dyDescent="0.2">
      <c r="A68" s="36">
        <v>6</v>
      </c>
      <c r="B68" s="37" t="s">
        <v>26</v>
      </c>
      <c r="C68" s="38" t="s">
        <v>21</v>
      </c>
      <c r="D68" s="36">
        <v>0.24176723256289631</v>
      </c>
      <c r="E68" s="36">
        <v>0.17316589557171183</v>
      </c>
      <c r="F68">
        <f>LN(D68/(D65+D66+D67))</f>
        <v>-1.1430150051846888</v>
      </c>
      <c r="G68">
        <f>LN(E68/(E65+E66+E67))</f>
        <v>-1.5633540067058143</v>
      </c>
      <c r="H68">
        <f t="shared" si="2"/>
        <v>-0.42033900152112547</v>
      </c>
      <c r="K68">
        <f>LN(J50/I50)/LN(2)</f>
        <v>15.70412466239323</v>
      </c>
      <c r="L68">
        <f t="shared" si="3"/>
        <v>-2.676615287751211E-2</v>
      </c>
    </row>
    <row r="69" spans="1:12" x14ac:dyDescent="0.2">
      <c r="A69" s="15">
        <v>7</v>
      </c>
      <c r="B69" s="16" t="s">
        <v>27</v>
      </c>
      <c r="C69" s="17" t="s">
        <v>15</v>
      </c>
      <c r="D69" s="15">
        <v>0.26235592889236181</v>
      </c>
      <c r="E69" s="15">
        <v>0.1511472373700998</v>
      </c>
      <c r="F69">
        <f>LN(D69/(D70+D71+D72))</f>
        <v>-1.0337593307421535</v>
      </c>
      <c r="G69">
        <f>LN(E69/(E70+E71+E72))</f>
        <v>-1.7256313031548491</v>
      </c>
      <c r="H69">
        <f t="shared" si="2"/>
        <v>-0.6918719724126956</v>
      </c>
      <c r="K69">
        <f>LN(J51/I51)/LN(2)</f>
        <v>15.663482586830675</v>
      </c>
      <c r="L69">
        <f t="shared" si="3"/>
        <v>-4.4171018071957897E-2</v>
      </c>
    </row>
    <row r="70" spans="1:12" x14ac:dyDescent="0.2">
      <c r="A70" s="15">
        <v>7</v>
      </c>
      <c r="B70" s="16" t="s">
        <v>27</v>
      </c>
      <c r="C70" s="17" t="s">
        <v>13</v>
      </c>
      <c r="D70" s="15">
        <v>0.24975581168196914</v>
      </c>
      <c r="E70" s="15">
        <v>0.39180985698117088</v>
      </c>
      <c r="F70">
        <f>LN(D70/(D69+D71+D72))</f>
        <v>-1.0999150507074953</v>
      </c>
      <c r="G70">
        <f>LN(E70/(E69+E71+E72))</f>
        <v>-0.43971090491311349</v>
      </c>
      <c r="H70">
        <f t="shared" si="2"/>
        <v>0.6602041457943818</v>
      </c>
      <c r="K70">
        <f>LN(J51/I51)/LN(2)</f>
        <v>15.663482586830675</v>
      </c>
      <c r="L70">
        <f t="shared" si="3"/>
        <v>4.2149256535673557E-2</v>
      </c>
    </row>
    <row r="71" spans="1:12" x14ac:dyDescent="0.2">
      <c r="A71" s="12">
        <v>7</v>
      </c>
      <c r="B71" s="13" t="s">
        <v>27</v>
      </c>
      <c r="C71" s="14" t="s">
        <v>19</v>
      </c>
      <c r="D71" s="12">
        <v>0.23715569447157647</v>
      </c>
      <c r="E71" s="12">
        <v>0.20176972939602833</v>
      </c>
      <c r="F71">
        <f>LN(D71/(D69+D70+D72))</f>
        <v>-1.1683370906543427</v>
      </c>
      <c r="G71">
        <f>LN(E71/(E69+E70+E72))</f>
        <v>-1.3752700218035665</v>
      </c>
      <c r="H71">
        <f t="shared" si="2"/>
        <v>-0.20693293114922384</v>
      </c>
      <c r="K71">
        <f>LN(J51/I51)/LN(2)</f>
        <v>15.663482586830675</v>
      </c>
      <c r="L71">
        <f t="shared" si="3"/>
        <v>-1.3211169993779418E-2</v>
      </c>
    </row>
    <row r="72" spans="1:12" x14ac:dyDescent="0.2">
      <c r="A72" s="36">
        <v>7</v>
      </c>
      <c r="B72" s="37" t="s">
        <v>27</v>
      </c>
      <c r="C72" s="38" t="s">
        <v>21</v>
      </c>
      <c r="D72" s="36">
        <v>0.25073256495409257</v>
      </c>
      <c r="E72" s="36">
        <v>0.25527317625270091</v>
      </c>
      <c r="F72">
        <f>LN(D72/(D69+D70+D71))</f>
        <v>-1.0947090830881561</v>
      </c>
      <c r="G72">
        <f>LN(E72/(E69+E70+E71))</f>
        <v>-1.0706832204318866</v>
      </c>
      <c r="H72">
        <f t="shared" si="2"/>
        <v>2.4025862656269492E-2</v>
      </c>
      <c r="K72">
        <f>LN(J51/I51)/LN(2)</f>
        <v>15.663482586830675</v>
      </c>
      <c r="L72">
        <f t="shared" si="3"/>
        <v>1.5338774453945269E-3</v>
      </c>
    </row>
    <row r="73" spans="1:12" x14ac:dyDescent="0.2">
      <c r="A73" s="15">
        <v>8</v>
      </c>
      <c r="B73" s="16" t="s">
        <v>28</v>
      </c>
      <c r="C73" s="17" t="s">
        <v>18</v>
      </c>
      <c r="D73" s="15">
        <v>0.26610558530986994</v>
      </c>
      <c r="E73" s="15">
        <v>0.16624401239785855</v>
      </c>
      <c r="F73">
        <f>LN(D73/(D74+D75+D76))</f>
        <v>-1.0144720017931217</v>
      </c>
      <c r="G73">
        <f>LN(E73/(E74+E75+E76))</f>
        <v>-1.6124841155004443</v>
      </c>
      <c r="H73">
        <f t="shared" si="2"/>
        <v>-0.59801211370732266</v>
      </c>
      <c r="K73">
        <f>LN(J52/I52)/LN(2)</f>
        <v>15.740588389191545</v>
      </c>
      <c r="L73">
        <f t="shared" si="3"/>
        <v>-3.7991725526471072E-2</v>
      </c>
    </row>
    <row r="74" spans="1:12" x14ac:dyDescent="0.2">
      <c r="A74" s="15">
        <v>8</v>
      </c>
      <c r="B74" s="16" t="s">
        <v>28</v>
      </c>
      <c r="C74" s="17" t="s">
        <v>19</v>
      </c>
      <c r="D74" s="15">
        <v>0.26159143075745983</v>
      </c>
      <c r="E74" s="15">
        <v>0.20090166244012397</v>
      </c>
      <c r="F74">
        <f>LN(D74/(D73+D75+D76))</f>
        <v>-1.0377134262678347</v>
      </c>
      <c r="G74">
        <f>LN(E74/(E73+E75+E76))</f>
        <v>-1.3806684672377221</v>
      </c>
      <c r="H74">
        <f t="shared" si="2"/>
        <v>-0.34295504096988738</v>
      </c>
      <c r="K74">
        <f>LN(J52/I52)/LN(2)</f>
        <v>15.740588389191545</v>
      </c>
      <c r="L74">
        <f t="shared" si="3"/>
        <v>-2.1787942895792979E-2</v>
      </c>
    </row>
    <row r="75" spans="1:12" x14ac:dyDescent="0.2">
      <c r="A75" s="15">
        <v>8</v>
      </c>
      <c r="B75" s="16" t="s">
        <v>28</v>
      </c>
      <c r="C75" s="17" t="s">
        <v>20</v>
      </c>
      <c r="D75" s="15">
        <v>0.24422341239479725</v>
      </c>
      <c r="E75" s="15">
        <v>0.40884756269371653</v>
      </c>
      <c r="F75">
        <f>LN(D75/(D73+D74+D76))</f>
        <v>-1.1296623825308707</v>
      </c>
      <c r="G75">
        <f>LN(E75/(E73+E74+E76))</f>
        <v>-0.36873153607205467</v>
      </c>
      <c r="H75">
        <f t="shared" si="2"/>
        <v>0.76093084645881603</v>
      </c>
      <c r="K75">
        <f>LN(J52/I52)/LN(2)</f>
        <v>15.740588389191545</v>
      </c>
      <c r="L75">
        <f t="shared" si="3"/>
        <v>4.834195696148931E-2</v>
      </c>
    </row>
    <row r="76" spans="1:12" x14ac:dyDescent="0.2">
      <c r="A76" s="42">
        <v>8</v>
      </c>
      <c r="B76" s="43" t="s">
        <v>28</v>
      </c>
      <c r="C76" s="44" t="s">
        <v>21</v>
      </c>
      <c r="D76" s="42">
        <v>0.22807957153787295</v>
      </c>
      <c r="E76" s="42">
        <v>0.22400676246830087</v>
      </c>
      <c r="F76">
        <f>LN(D76/(D73+D74+D75))</f>
        <v>-1.2191869067303081</v>
      </c>
      <c r="G76">
        <f>LN(E76/(E73+E74+E75))</f>
        <v>-1.2424675646342687</v>
      </c>
      <c r="H76">
        <f t="shared" si="2"/>
        <v>-2.3280657903960611E-2</v>
      </c>
      <c r="K76">
        <f>LN(J52/I52)/LN(2)</f>
        <v>15.740588389191545</v>
      </c>
      <c r="L76">
        <f t="shared" si="3"/>
        <v>-1.4790208172870171E-3</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6</v>
      </c>
    </row>
    <row r="80" spans="1:12" ht="17" thickBot="1" x14ac:dyDescent="0.25">
      <c r="A80" s="3" t="s">
        <v>7</v>
      </c>
      <c r="D80" s="3">
        <v>0</v>
      </c>
      <c r="E80" s="3">
        <v>48</v>
      </c>
    </row>
    <row r="81" spans="1:12" ht="18" thickBot="1" x14ac:dyDescent="0.25">
      <c r="A81" s="3" t="s">
        <v>8</v>
      </c>
      <c r="B81" s="8"/>
      <c r="C81" s="9" t="s">
        <v>9</v>
      </c>
      <c r="D81" s="3" t="s">
        <v>4</v>
      </c>
      <c r="E81" s="3">
        <v>0.02</v>
      </c>
    </row>
    <row r="82" spans="1:12" ht="17" thickBot="1" x14ac:dyDescent="0.25">
      <c r="A82" s="7" t="s">
        <v>10</v>
      </c>
      <c r="B82" s="10" t="s">
        <v>11</v>
      </c>
      <c r="C82" s="11" t="s">
        <v>12</v>
      </c>
      <c r="D82" s="3">
        <v>27</v>
      </c>
      <c r="E82" s="3">
        <v>38</v>
      </c>
      <c r="F82" s="63" t="s">
        <v>31</v>
      </c>
      <c r="G82" s="63" t="s">
        <v>32</v>
      </c>
      <c r="H82" s="63" t="s">
        <v>33</v>
      </c>
      <c r="I82" t="s">
        <v>34</v>
      </c>
      <c r="J82" t="s">
        <v>35</v>
      </c>
      <c r="K82" t="s">
        <v>36</v>
      </c>
      <c r="L82" t="s">
        <v>37</v>
      </c>
    </row>
    <row r="83" spans="1:12" x14ac:dyDescent="0.2">
      <c r="A83" s="12">
        <v>1</v>
      </c>
      <c r="B83" s="13" t="s">
        <v>16</v>
      </c>
      <c r="C83" s="14" t="s">
        <v>17</v>
      </c>
      <c r="D83" s="12">
        <v>0.22725741239892194</v>
      </c>
      <c r="E83" s="12">
        <v>0.25322852330151591</v>
      </c>
      <c r="F83">
        <f>LN(D83/(D84+D85+D86))</f>
        <v>-1.2238626383894156</v>
      </c>
      <c r="G83">
        <f>LN(E83/(E84+E85+E86))</f>
        <v>-1.0814668817131217</v>
      </c>
      <c r="H83">
        <f>G83-F83</f>
        <v>0.14239575667629389</v>
      </c>
      <c r="I83">
        <v>27673.199999999997</v>
      </c>
      <c r="J83">
        <v>1871876172</v>
      </c>
      <c r="K83">
        <f>LN(J83/I83)/LN(2)</f>
        <v>16.045635995492617</v>
      </c>
      <c r="L83">
        <f>H83/K83</f>
        <v>8.8744227225579786E-3</v>
      </c>
    </row>
    <row r="84" spans="1:12" x14ac:dyDescent="0.2">
      <c r="A84" s="15">
        <v>1</v>
      </c>
      <c r="B84" s="16" t="s">
        <v>16</v>
      </c>
      <c r="C84" s="17" t="s">
        <v>15</v>
      </c>
      <c r="D84" s="15">
        <v>0.27383760107816713</v>
      </c>
      <c r="E84" s="15">
        <v>0.12561161466270956</v>
      </c>
      <c r="F84">
        <f>LN(D84/(D83+D85+D86))</f>
        <v>-0.97523844590601971</v>
      </c>
      <c r="G84">
        <f>LN(E84/(E83+E85+E86))</f>
        <v>-1.9403299305776098</v>
      </c>
      <c r="H84">
        <f t="shared" ref="H84:H114" si="4">G84-F84</f>
        <v>-0.96509148467159012</v>
      </c>
      <c r="I84">
        <v>25506.25</v>
      </c>
      <c r="J84">
        <v>1882413868</v>
      </c>
      <c r="K84">
        <f>LN(J83/I83)/LN(2)</f>
        <v>16.045635995492617</v>
      </c>
      <c r="L84">
        <f t="shared" ref="L84:L114" si="5">H84/K84</f>
        <v>-6.0146664485140645E-2</v>
      </c>
    </row>
    <row r="85" spans="1:12" x14ac:dyDescent="0.2">
      <c r="A85" s="15">
        <v>1</v>
      </c>
      <c r="B85" s="16" t="s">
        <v>16</v>
      </c>
      <c r="C85" s="17" t="s">
        <v>14</v>
      </c>
      <c r="D85" s="15">
        <v>0.23660714285714285</v>
      </c>
      <c r="E85" s="15">
        <v>0.36400096254110853</v>
      </c>
      <c r="F85">
        <f>LN(D85/(D83+D84+D86))</f>
        <v>-1.1713716429505381</v>
      </c>
      <c r="G85">
        <f>LN(E85/(E83+E84+E86))</f>
        <v>-0.55804053793261144</v>
      </c>
      <c r="H85">
        <f t="shared" si="4"/>
        <v>0.61333110501792665</v>
      </c>
      <c r="I85">
        <v>25469.75</v>
      </c>
      <c r="J85">
        <v>1799847655.9999998</v>
      </c>
      <c r="K85">
        <f>LN(J83/I83)/LN(2)</f>
        <v>16.045635995492617</v>
      </c>
      <c r="L85">
        <f t="shared" si="5"/>
        <v>3.8224169187822635E-2</v>
      </c>
    </row>
    <row r="86" spans="1:12" x14ac:dyDescent="0.2">
      <c r="A86" s="15">
        <v>1</v>
      </c>
      <c r="B86" s="16" t="s">
        <v>16</v>
      </c>
      <c r="C86" s="17" t="s">
        <v>13</v>
      </c>
      <c r="D86" s="15">
        <v>0.26229784366576819</v>
      </c>
      <c r="E86" s="15">
        <v>0.25715889949466592</v>
      </c>
      <c r="F86">
        <f>LN(D86/(D83+D84+D85))</f>
        <v>-1.0340594949674</v>
      </c>
      <c r="G86">
        <f>LN(E86/(E83+E84+E85))</f>
        <v>-1.0607879800007705</v>
      </c>
      <c r="H86">
        <f t="shared" si="4"/>
        <v>-2.6728485033370442E-2</v>
      </c>
      <c r="I86">
        <v>27092.1</v>
      </c>
      <c r="J86">
        <v>1684796484</v>
      </c>
      <c r="K86">
        <f>LN(J83/I83)/LN(2)</f>
        <v>16.045635995492617</v>
      </c>
      <c r="L86">
        <f t="shared" si="5"/>
        <v>-1.6657790966265686E-3</v>
      </c>
    </row>
    <row r="87" spans="1:12" x14ac:dyDescent="0.2">
      <c r="A87" s="24">
        <v>2</v>
      </c>
      <c r="B87" s="25" t="s">
        <v>22</v>
      </c>
      <c r="C87" s="26" t="s">
        <v>17</v>
      </c>
      <c r="D87" s="24">
        <v>0.25404796064767371</v>
      </c>
      <c r="E87" s="24">
        <v>0.24525374224169405</v>
      </c>
      <c r="F87">
        <f>LN(D87/(D88+D89+D90))</f>
        <v>-1.0771382370830676</v>
      </c>
      <c r="G87">
        <f>LN(E87/(E88+E89+E90))</f>
        <v>-1.1240882531066756</v>
      </c>
      <c r="H87">
        <f t="shared" si="4"/>
        <v>-4.6950016023608043E-2</v>
      </c>
      <c r="I87">
        <v>27577.599999999999</v>
      </c>
      <c r="J87">
        <v>1665431444</v>
      </c>
      <c r="K87">
        <f>LN(J84/I84)/LN(2)</f>
        <v>16.171373523198795</v>
      </c>
      <c r="L87">
        <f t="shared" si="5"/>
        <v>-2.9032794249823899E-3</v>
      </c>
    </row>
    <row r="88" spans="1:12" x14ac:dyDescent="0.2">
      <c r="A88" s="12">
        <v>2</v>
      </c>
      <c r="B88" s="13" t="s">
        <v>22</v>
      </c>
      <c r="C88" s="14" t="s">
        <v>14</v>
      </c>
      <c r="D88" s="12">
        <v>0.22832547653207624</v>
      </c>
      <c r="E88" s="12">
        <v>0.34711573566995257</v>
      </c>
      <c r="F88">
        <f>LN(D88/(D87+D89+D90))</f>
        <v>-1.2177907197467648</v>
      </c>
      <c r="G88">
        <f>LN(E88/(E87+E89+E90))</f>
        <v>-0.63174162018012403</v>
      </c>
      <c r="H88">
        <f t="shared" si="4"/>
        <v>0.58604909956664075</v>
      </c>
      <c r="I88">
        <v>29232.899999999998</v>
      </c>
      <c r="J88">
        <v>1590367188</v>
      </c>
      <c r="K88">
        <f>LN(J84/I84)/LN(2)</f>
        <v>16.171373523198795</v>
      </c>
      <c r="L88">
        <f t="shared" si="5"/>
        <v>3.62399086710797E-2</v>
      </c>
    </row>
    <row r="89" spans="1:12" x14ac:dyDescent="0.2">
      <c r="A89" s="15">
        <v>2</v>
      </c>
      <c r="B89" s="16" t="s">
        <v>22</v>
      </c>
      <c r="C89" s="17" t="s">
        <v>18</v>
      </c>
      <c r="D89" s="15">
        <v>0.28345972535355607</v>
      </c>
      <c r="E89" s="15">
        <v>0.18400876232201532</v>
      </c>
      <c r="F89">
        <f>LN(D89/(D87+D88+D90))</f>
        <v>-0.92736440511066787</v>
      </c>
      <c r="G89">
        <f>LN(E89/(E87+E88+E90))</f>
        <v>-1.4894202389763007</v>
      </c>
      <c r="H89">
        <f t="shared" si="4"/>
        <v>-0.56205583386563285</v>
      </c>
      <c r="I89">
        <v>23116.7</v>
      </c>
      <c r="J89">
        <v>1687136523.9999998</v>
      </c>
      <c r="K89">
        <f>LN(J84/I84)/LN(2)</f>
        <v>16.171373523198795</v>
      </c>
      <c r="L89">
        <f t="shared" si="5"/>
        <v>-3.4756221112531377E-2</v>
      </c>
    </row>
    <row r="90" spans="1:12" x14ac:dyDescent="0.2">
      <c r="A90" s="15">
        <v>2</v>
      </c>
      <c r="B90" s="16" t="s">
        <v>22</v>
      </c>
      <c r="C90" s="17" t="s">
        <v>20</v>
      </c>
      <c r="D90" s="15">
        <v>0.23416683746669401</v>
      </c>
      <c r="E90" s="15">
        <v>0.22362175976633808</v>
      </c>
      <c r="F90">
        <f>LN(D90/(D87+D88+D89))</f>
        <v>-1.184930500601985</v>
      </c>
      <c r="G90">
        <f>LN(E90/(E87+E88+E89))</f>
        <v>-1.2446837722748061</v>
      </c>
      <c r="H90">
        <f t="shared" si="4"/>
        <v>-5.9753271672821073E-2</v>
      </c>
      <c r="I90">
        <v>23044.3</v>
      </c>
      <c r="J90">
        <v>1572762012</v>
      </c>
      <c r="K90">
        <f>LN(J84/I84)/LN(2)</f>
        <v>16.171373523198795</v>
      </c>
      <c r="L90">
        <f t="shared" si="5"/>
        <v>-3.6950028757360316E-3</v>
      </c>
    </row>
    <row r="91" spans="1:12" x14ac:dyDescent="0.2">
      <c r="A91" s="24">
        <v>3</v>
      </c>
      <c r="B91" s="25" t="s">
        <v>23</v>
      </c>
      <c r="C91" s="26" t="s">
        <v>17</v>
      </c>
      <c r="D91" s="24">
        <v>0.24839458942478482</v>
      </c>
      <c r="E91" s="24">
        <v>0.36975176218204109</v>
      </c>
      <c r="F91">
        <f>LN(D91/(D92+D93+D94))</f>
        <v>-1.1071928981380337</v>
      </c>
      <c r="G91">
        <f>LN(E91/(E92+E93+E94))</f>
        <v>-0.5332819026053921</v>
      </c>
      <c r="H91">
        <f t="shared" si="4"/>
        <v>0.57391099553264158</v>
      </c>
      <c r="K91">
        <f>LN(J85/I85)/LN(2)</f>
        <v>16.108730473714147</v>
      </c>
      <c r="L91">
        <f t="shared" si="5"/>
        <v>3.5627326217242024E-2</v>
      </c>
    </row>
    <row r="92" spans="1:12" x14ac:dyDescent="0.2">
      <c r="A92" s="12">
        <v>3</v>
      </c>
      <c r="B92" s="13" t="s">
        <v>23</v>
      </c>
      <c r="C92" s="14" t="s">
        <v>13</v>
      </c>
      <c r="D92" s="12">
        <v>0.24593523705424236</v>
      </c>
      <c r="E92" s="12">
        <v>0.2474716518541219</v>
      </c>
      <c r="F92">
        <f>LN(D92/(D91+D93+D94))</f>
        <v>-1.1204100195552453</v>
      </c>
      <c r="G92">
        <f>LN(E92/(E91+E93+E94))</f>
        <v>-1.1121426303824882</v>
      </c>
      <c r="H92">
        <f t="shared" si="4"/>
        <v>8.2673891727571558E-3</v>
      </c>
      <c r="K92">
        <f>LN(J85/I85)/LN(2)</f>
        <v>16.108730473714147</v>
      </c>
      <c r="L92">
        <f t="shared" si="5"/>
        <v>5.1322412937802203E-4</v>
      </c>
    </row>
    <row r="93" spans="1:12" x14ac:dyDescent="0.2">
      <c r="A93" s="15">
        <v>3</v>
      </c>
      <c r="B93" s="16" t="s">
        <v>23</v>
      </c>
      <c r="C93" s="17" t="s">
        <v>19</v>
      </c>
      <c r="D93" s="15">
        <v>0.27339800519196611</v>
      </c>
      <c r="E93" s="15">
        <v>0.18265399938706711</v>
      </c>
      <c r="F93">
        <f>LN(D93/(D91+D92+D94))</f>
        <v>-0.97745023721923174</v>
      </c>
      <c r="G93">
        <f>LN(E93/(E91+E92+E94))</f>
        <v>-1.4984688571166644</v>
      </c>
      <c r="H93">
        <f t="shared" si="4"/>
        <v>-0.5210186198974327</v>
      </c>
      <c r="K93">
        <f>LN(J85/I85)/LN(2)</f>
        <v>16.108730473714147</v>
      </c>
      <c r="L93">
        <f t="shared" si="5"/>
        <v>-3.2343866001583357E-2</v>
      </c>
    </row>
    <row r="94" spans="1:12" x14ac:dyDescent="0.2">
      <c r="A94" s="15">
        <v>3</v>
      </c>
      <c r="B94" s="16" t="s">
        <v>23</v>
      </c>
      <c r="C94" s="17" t="s">
        <v>20</v>
      </c>
      <c r="D94" s="15">
        <v>0.23227216832900668</v>
      </c>
      <c r="E94" s="15">
        <v>0.20012258657676985</v>
      </c>
      <c r="F94">
        <f>LN(D94/(D91+D92+D93))</f>
        <v>-1.1955254610678907</v>
      </c>
      <c r="G94">
        <f>LN(E94/(E91+E92+E93))</f>
        <v>-1.3855283710403079</v>
      </c>
      <c r="H94">
        <f t="shared" si="4"/>
        <v>-0.1900029099724172</v>
      </c>
      <c r="K94">
        <f>LN(J85/I85)/LN(2)</f>
        <v>16.108730473714147</v>
      </c>
      <c r="L94">
        <f t="shared" si="5"/>
        <v>-1.1795026944082252E-2</v>
      </c>
    </row>
    <row r="95" spans="1:12" x14ac:dyDescent="0.2">
      <c r="A95" s="24">
        <v>4</v>
      </c>
      <c r="B95" s="25" t="s">
        <v>24</v>
      </c>
      <c r="C95" s="26" t="s">
        <v>17</v>
      </c>
      <c r="D95" s="24">
        <v>0.22419481539670072</v>
      </c>
      <c r="E95" s="24">
        <v>0.45278210392184626</v>
      </c>
      <c r="F95">
        <f>LN(D95/(D96+D97+D98))</f>
        <v>-1.2413860524282883</v>
      </c>
      <c r="G95">
        <f>LN(E95/(E96+E97+E98))</f>
        <v>-0.18943606762762269</v>
      </c>
      <c r="H95">
        <f t="shared" si="4"/>
        <v>1.0519499848006655</v>
      </c>
      <c r="K95">
        <f>LN(J86/I86)/LN(2)</f>
        <v>15.924342579127201</v>
      </c>
      <c r="L95">
        <f t="shared" si="5"/>
        <v>6.6059241037649291E-2</v>
      </c>
    </row>
    <row r="96" spans="1:12" x14ac:dyDescent="0.2">
      <c r="A96" s="12">
        <v>4</v>
      </c>
      <c r="B96" s="13" t="s">
        <v>24</v>
      </c>
      <c r="C96" s="14" t="s">
        <v>15</v>
      </c>
      <c r="D96" s="12">
        <v>0.27305577376276513</v>
      </c>
      <c r="E96" s="12">
        <v>0.1551748548775308</v>
      </c>
      <c r="F96">
        <f>LN(D96/(D95+D97+D98))</f>
        <v>-0.97917368308166219</v>
      </c>
      <c r="G96">
        <f>LN(E96/(E95+E97+E98))</f>
        <v>-1.694577100014121</v>
      </c>
      <c r="H96">
        <f t="shared" si="4"/>
        <v>-0.71540341693245879</v>
      </c>
      <c r="K96">
        <f>LN(J86/I86)/LN(2)</f>
        <v>15.924342579127201</v>
      </c>
      <c r="L96">
        <f t="shared" si="5"/>
        <v>-4.4925146101175463E-2</v>
      </c>
    </row>
    <row r="97" spans="1:12" x14ac:dyDescent="0.2">
      <c r="A97" s="15">
        <v>4</v>
      </c>
      <c r="B97" s="16" t="s">
        <v>24</v>
      </c>
      <c r="C97" s="17" t="s">
        <v>18</v>
      </c>
      <c r="D97" s="15">
        <v>0.24776119402985075</v>
      </c>
      <c r="E97" s="15">
        <v>0.20699419510123176</v>
      </c>
      <c r="F97">
        <f>LN(D97/(D95+D96+D98))</f>
        <v>-1.1105884797148253</v>
      </c>
      <c r="G97">
        <f>LN(E97/(E95+E96+E98))</f>
        <v>-1.3431397919001087</v>
      </c>
      <c r="H97">
        <f t="shared" si="4"/>
        <v>-0.23255131218528335</v>
      </c>
      <c r="K97">
        <f>LN(J86/I86)/LN(2)</f>
        <v>15.924342579127201</v>
      </c>
      <c r="L97">
        <f t="shared" si="5"/>
        <v>-1.4603511010250403E-2</v>
      </c>
    </row>
    <row r="98" spans="1:12" x14ac:dyDescent="0.2">
      <c r="A98" s="15">
        <v>4</v>
      </c>
      <c r="B98" s="16" t="s">
        <v>24</v>
      </c>
      <c r="C98" s="17" t="s">
        <v>19</v>
      </c>
      <c r="D98" s="15">
        <v>0.2549882168106834</v>
      </c>
      <c r="E98" s="15">
        <v>0.18504884609939121</v>
      </c>
      <c r="F98">
        <f>LN(D98/(D95+D96+D97))</f>
        <v>-1.0721826991107597</v>
      </c>
      <c r="G98">
        <f>LN(E98/(E95+E96+E97))</f>
        <v>-1.4825083543830364</v>
      </c>
      <c r="H98">
        <f t="shared" si="4"/>
        <v>-0.41032565527227671</v>
      </c>
      <c r="K98">
        <f>LN(J86/I86)/LN(2)</f>
        <v>15.924342579127201</v>
      </c>
      <c r="L98">
        <f t="shared" si="5"/>
        <v>-2.5767195928710442E-2</v>
      </c>
    </row>
    <row r="99" spans="1:12" x14ac:dyDescent="0.2">
      <c r="A99" s="15">
        <v>5</v>
      </c>
      <c r="B99" s="16" t="s">
        <v>25</v>
      </c>
      <c r="C99" s="17" t="s">
        <v>14</v>
      </c>
      <c r="D99" s="15">
        <v>0.25026141512722205</v>
      </c>
      <c r="E99" s="15">
        <v>0.2683155917345022</v>
      </c>
      <c r="F99">
        <f>LN(D99/(D100+D101+D102))</f>
        <v>-1.0972185602195057</v>
      </c>
      <c r="G99">
        <f>LN(E99/(E100+E101+E102))</f>
        <v>-1.003185415941078</v>
      </c>
      <c r="H99">
        <f t="shared" si="4"/>
        <v>9.4033144278427683E-2</v>
      </c>
      <c r="K99">
        <f>LN(J87/I87)/LN(2)</f>
        <v>15.882039533743159</v>
      </c>
      <c r="L99">
        <f t="shared" si="5"/>
        <v>5.9207222144639429E-3</v>
      </c>
    </row>
    <row r="100" spans="1:12" x14ac:dyDescent="0.2">
      <c r="A100" s="15">
        <v>5</v>
      </c>
      <c r="B100" s="16" t="s">
        <v>25</v>
      </c>
      <c r="C100" s="17" t="s">
        <v>13</v>
      </c>
      <c r="D100" s="15">
        <v>0.25730219588706865</v>
      </c>
      <c r="E100" s="15">
        <v>0.3174702567313713</v>
      </c>
      <c r="F100">
        <f>LN(D100/(D99+D101+D102))</f>
        <v>-1.0600379844469459</v>
      </c>
      <c r="G100">
        <f>LN(E100/(E99+E101+E102))</f>
        <v>-0.76542197163200631</v>
      </c>
      <c r="H100">
        <f t="shared" si="4"/>
        <v>0.29461601281493954</v>
      </c>
      <c r="K100">
        <f>LN(J87/I87)/LN(2)</f>
        <v>15.882039533743159</v>
      </c>
      <c r="L100">
        <f t="shared" si="5"/>
        <v>1.8550263156630172E-2</v>
      </c>
    </row>
    <row r="101" spans="1:12" x14ac:dyDescent="0.2">
      <c r="A101" s="12">
        <v>5</v>
      </c>
      <c r="B101" s="13" t="s">
        <v>25</v>
      </c>
      <c r="C101" s="14" t="s">
        <v>20</v>
      </c>
      <c r="D101" s="12">
        <v>0.22070407807598458</v>
      </c>
      <c r="E101" s="12">
        <v>0.17758296806512208</v>
      </c>
      <c r="F101">
        <f>LN(D101/(D99+D100+D102))</f>
        <v>-1.2615680568293688</v>
      </c>
      <c r="G101">
        <f>LN(E101/(E99+E100+E102))</f>
        <v>-1.5328096790989001</v>
      </c>
      <c r="H101">
        <f t="shared" si="4"/>
        <v>-0.2712416222695313</v>
      </c>
      <c r="K101">
        <f>LN(J87/I87)/LN(2)</f>
        <v>15.882039533743159</v>
      </c>
      <c r="L101">
        <f t="shared" si="5"/>
        <v>-1.7078513228307255E-2</v>
      </c>
    </row>
    <row r="102" spans="1:12" x14ac:dyDescent="0.2">
      <c r="A102" s="36">
        <v>5</v>
      </c>
      <c r="B102" s="37" t="s">
        <v>25</v>
      </c>
      <c r="C102" s="38" t="s">
        <v>21</v>
      </c>
      <c r="D102" s="36">
        <v>0.27173231090972466</v>
      </c>
      <c r="E102" s="36">
        <v>0.23663118346900439</v>
      </c>
      <c r="F102">
        <f>LN(D102/(D99+D100+D101))</f>
        <v>-0.98585125477000168</v>
      </c>
      <c r="G102">
        <f>LN(E102/(E99+E100+E101))</f>
        <v>-1.1712385502156573</v>
      </c>
      <c r="H102">
        <f t="shared" si="4"/>
        <v>-0.18538729544565558</v>
      </c>
      <c r="K102">
        <f>LN(J87/I87)/LN(2)</f>
        <v>15.882039533743159</v>
      </c>
      <c r="L102">
        <f t="shared" si="5"/>
        <v>-1.1672763756303443E-2</v>
      </c>
    </row>
    <row r="103" spans="1:12" x14ac:dyDescent="0.2">
      <c r="A103" s="15">
        <v>6</v>
      </c>
      <c r="B103" s="16" t="s">
        <v>26</v>
      </c>
      <c r="C103" s="17" t="s">
        <v>15</v>
      </c>
      <c r="D103" s="15">
        <v>0.28068259385665528</v>
      </c>
      <c r="E103" s="15">
        <v>0.19723147377185679</v>
      </c>
      <c r="F103">
        <f>LN(D103/(D104+D105+D106))</f>
        <v>-0.94107824363423009</v>
      </c>
      <c r="G103">
        <f>LN(E103/(E104+E105+E106))</f>
        <v>-1.4036883784174723</v>
      </c>
      <c r="H103">
        <f t="shared" si="4"/>
        <v>-0.4626101347832422</v>
      </c>
      <c r="K103">
        <f>LN(J88/I88)/LN(2)</f>
        <v>15.731407415141069</v>
      </c>
      <c r="L103">
        <f t="shared" si="5"/>
        <v>-2.9406786219139683E-2</v>
      </c>
    </row>
    <row r="104" spans="1:12" x14ac:dyDescent="0.2">
      <c r="A104" s="15">
        <v>6</v>
      </c>
      <c r="B104" s="16" t="s">
        <v>26</v>
      </c>
      <c r="C104" s="17" t="s">
        <v>14</v>
      </c>
      <c r="D104" s="15">
        <v>0.23918088737201365</v>
      </c>
      <c r="E104" s="15">
        <v>0.43068276436303082</v>
      </c>
      <c r="F104">
        <f>LN(D104/(D103+D105+D106))</f>
        <v>-1.1571755160731998</v>
      </c>
      <c r="G104">
        <f>LN(E104/(E103+E105+E106))</f>
        <v>-0.27906603711053846</v>
      </c>
      <c r="H104">
        <f t="shared" si="4"/>
        <v>0.87810947896266134</v>
      </c>
      <c r="K104">
        <f>LN(J88/I88)/LN(2)</f>
        <v>15.731407415141069</v>
      </c>
      <c r="L104">
        <f t="shared" si="5"/>
        <v>5.5818875946058319E-2</v>
      </c>
    </row>
    <row r="105" spans="1:12" x14ac:dyDescent="0.2">
      <c r="A105" s="12">
        <v>6</v>
      </c>
      <c r="B105" s="13" t="s">
        <v>26</v>
      </c>
      <c r="C105" s="14" t="s">
        <v>18</v>
      </c>
      <c r="D105" s="12">
        <v>0.24191126279863484</v>
      </c>
      <c r="E105" s="12">
        <v>0.17870524562864276</v>
      </c>
      <c r="F105">
        <f>LN(D105/(D103+D104+D106))</f>
        <v>-1.1422294700765809</v>
      </c>
      <c r="G105">
        <f>LN(E105/(E103+E104+E106))</f>
        <v>-1.5251442876235597</v>
      </c>
      <c r="H105">
        <f t="shared" si="4"/>
        <v>-0.38291481754697876</v>
      </c>
      <c r="K105">
        <f>LN(J88/I88)/LN(2)</f>
        <v>15.731407415141069</v>
      </c>
      <c r="L105">
        <f t="shared" si="5"/>
        <v>-2.434078575693318E-2</v>
      </c>
    </row>
    <row r="106" spans="1:12" x14ac:dyDescent="0.2">
      <c r="A106" s="36">
        <v>6</v>
      </c>
      <c r="B106" s="37" t="s">
        <v>26</v>
      </c>
      <c r="C106" s="38" t="s">
        <v>21</v>
      </c>
      <c r="D106" s="36">
        <v>0.23822525597269625</v>
      </c>
      <c r="E106" s="36">
        <v>0.1933805162364696</v>
      </c>
      <c r="F106">
        <f>LN(D106/(D103+D104+D105))</f>
        <v>-1.162434220738829</v>
      </c>
      <c r="G106">
        <f>LN(E106/(E103+E104+E105))</f>
        <v>-1.4281922029736089</v>
      </c>
      <c r="H106">
        <f t="shared" si="4"/>
        <v>-0.26575798223477998</v>
      </c>
      <c r="K106">
        <f>LN(J88/I88)/LN(2)</f>
        <v>15.731407415141069</v>
      </c>
      <c r="L106">
        <f t="shared" si="5"/>
        <v>-1.6893465105925289E-2</v>
      </c>
    </row>
    <row r="107" spans="1:12" x14ac:dyDescent="0.2">
      <c r="A107" s="15">
        <v>7</v>
      </c>
      <c r="B107" s="16" t="s">
        <v>27</v>
      </c>
      <c r="C107" s="17" t="s">
        <v>15</v>
      </c>
      <c r="D107" s="15">
        <v>0.27153000458085202</v>
      </c>
      <c r="E107" s="15">
        <v>0.23400722726828793</v>
      </c>
      <c r="F107">
        <f>LN(D107/(D108+D109+D110))</f>
        <v>-0.98687379061339875</v>
      </c>
      <c r="G107">
        <f>LN(E107/(E108+E109+E110))</f>
        <v>-1.1858207339773266</v>
      </c>
      <c r="H107">
        <f t="shared" si="4"/>
        <v>-0.19894694336392782</v>
      </c>
      <c r="K107">
        <f>LN(J89/I89)/LN(2)</f>
        <v>16.155281734312705</v>
      </c>
      <c r="L107">
        <f t="shared" si="5"/>
        <v>-1.231466876503789E-2</v>
      </c>
    </row>
    <row r="108" spans="1:12" x14ac:dyDescent="0.2">
      <c r="A108" s="15">
        <v>7</v>
      </c>
      <c r="B108" s="16" t="s">
        <v>27</v>
      </c>
      <c r="C108" s="17" t="s">
        <v>13</v>
      </c>
      <c r="D108" s="15">
        <v>0.239120476408612</v>
      </c>
      <c r="E108" s="15">
        <v>0.41595858970602601</v>
      </c>
      <c r="F108">
        <f>LN(D108/(D107+D109+D110))</f>
        <v>-1.1575075217306561</v>
      </c>
      <c r="G108">
        <f>LN(E108/(E107+E109+E110))</f>
        <v>-0.33938617702146384</v>
      </c>
      <c r="H108">
        <f t="shared" si="4"/>
        <v>0.81812134470919218</v>
      </c>
      <c r="K108">
        <f>LN(J89/I89)/LN(2)</f>
        <v>16.155281734312705</v>
      </c>
      <c r="L108">
        <f t="shared" si="5"/>
        <v>5.0641106615402366E-2</v>
      </c>
    </row>
    <row r="109" spans="1:12" x14ac:dyDescent="0.2">
      <c r="A109" s="12">
        <v>7</v>
      </c>
      <c r="B109" s="13" t="s">
        <v>27</v>
      </c>
      <c r="C109" s="14" t="s">
        <v>19</v>
      </c>
      <c r="D109" s="12">
        <v>0.23694457169033434</v>
      </c>
      <c r="E109" s="12">
        <v>0.15421427873815807</v>
      </c>
      <c r="F109">
        <f>LN(D109/(D107+D108+D110))</f>
        <v>-1.1695044348169945</v>
      </c>
      <c r="G109">
        <f>LN(E109/(E107+E108+E110))</f>
        <v>-1.7019229873008384</v>
      </c>
      <c r="H109">
        <f t="shared" si="4"/>
        <v>-0.53241855248384384</v>
      </c>
      <c r="K109">
        <f>LN(J89/I89)/LN(2)</f>
        <v>16.155281734312705</v>
      </c>
      <c r="L109">
        <f t="shared" si="5"/>
        <v>-3.2956314921640986E-2</v>
      </c>
    </row>
    <row r="110" spans="1:12" x14ac:dyDescent="0.2">
      <c r="A110" s="36">
        <v>7</v>
      </c>
      <c r="B110" s="37" t="s">
        <v>27</v>
      </c>
      <c r="C110" s="38" t="s">
        <v>21</v>
      </c>
      <c r="D110" s="36">
        <v>0.25240494732020158</v>
      </c>
      <c r="E110" s="36">
        <v>0.19581990428752807</v>
      </c>
      <c r="F110">
        <f>LN(D110/(D107+D108+D109))</f>
        <v>-1.0858267263711379</v>
      </c>
      <c r="G110">
        <f>LN(E110/(E107+E108+E109))</f>
        <v>-1.4126278625891804</v>
      </c>
      <c r="H110">
        <f t="shared" si="4"/>
        <v>-0.32680113621804252</v>
      </c>
      <c r="K110">
        <f>LN(J89/I89)/LN(2)</f>
        <v>16.155281734312705</v>
      </c>
      <c r="L110">
        <f t="shared" si="5"/>
        <v>-2.022874881370465E-2</v>
      </c>
    </row>
    <row r="111" spans="1:12" x14ac:dyDescent="0.2">
      <c r="A111" s="15">
        <v>8</v>
      </c>
      <c r="B111" s="16" t="s">
        <v>28</v>
      </c>
      <c r="C111" s="17" t="s">
        <v>18</v>
      </c>
      <c r="D111" s="15">
        <v>0.25396961634194487</v>
      </c>
      <c r="E111" s="15">
        <v>0.32461643110875971</v>
      </c>
      <c r="F111">
        <f>LN(D111/(D112+D113+D114))</f>
        <v>-1.0775516889761108</v>
      </c>
      <c r="G111">
        <f>LN(E111/(E112+E113+E114))</f>
        <v>-0.732636506330681</v>
      </c>
      <c r="H111">
        <f t="shared" si="4"/>
        <v>0.34491518264542975</v>
      </c>
      <c r="K111">
        <f>LN(J90/I90)/LN(2)</f>
        <v>16.0585309106071</v>
      </c>
      <c r="L111">
        <f t="shared" si="5"/>
        <v>2.147862619348348E-2</v>
      </c>
    </row>
    <row r="112" spans="1:12" x14ac:dyDescent="0.2">
      <c r="A112" s="15">
        <v>8</v>
      </c>
      <c r="B112" s="16" t="s">
        <v>28</v>
      </c>
      <c r="C112" s="17" t="s">
        <v>19</v>
      </c>
      <c r="D112" s="15">
        <v>0.27697193373959317</v>
      </c>
      <c r="E112" s="15">
        <v>0.15788678104451667</v>
      </c>
      <c r="F112">
        <f>LN(D112/(D111+D113+D114))</f>
        <v>-0.95953186176184968</v>
      </c>
      <c r="G112">
        <f>LN(E112/(E111+E113+E114))</f>
        <v>-1.674036269024195</v>
      </c>
      <c r="H112">
        <f t="shared" si="4"/>
        <v>-0.71450440726234532</v>
      </c>
      <c r="K112">
        <f>LN(J90/I90)/LN(2)</f>
        <v>16.0585309106071</v>
      </c>
      <c r="L112">
        <f t="shared" si="5"/>
        <v>-4.4493759188793267E-2</v>
      </c>
    </row>
    <row r="113" spans="1:12" x14ac:dyDescent="0.2">
      <c r="A113" s="15">
        <v>8</v>
      </c>
      <c r="B113" s="16" t="s">
        <v>28</v>
      </c>
      <c r="C113" s="17" t="s">
        <v>20</v>
      </c>
      <c r="D113" s="15">
        <v>0.22435842416959917</v>
      </c>
      <c r="E113" s="15">
        <v>0.37223187967651727</v>
      </c>
      <c r="F113">
        <f>LN(D113/(D111+D112+D114))</f>
        <v>-1.2404456457177886</v>
      </c>
      <c r="G113">
        <f>LN(E113/(E111+E112+E114))</f>
        <v>-0.52265387058450952</v>
      </c>
      <c r="H113">
        <f t="shared" si="4"/>
        <v>0.71779177513327908</v>
      </c>
      <c r="K113">
        <f>LN(J90/I90)/LN(2)</f>
        <v>16.0585309106071</v>
      </c>
      <c r="L113">
        <f t="shared" si="5"/>
        <v>4.4698470808382476E-2</v>
      </c>
    </row>
    <row r="114" spans="1:12" x14ac:dyDescent="0.2">
      <c r="A114" s="42">
        <v>8</v>
      </c>
      <c r="B114" s="43" t="s">
        <v>28</v>
      </c>
      <c r="C114" s="44" t="s">
        <v>21</v>
      </c>
      <c r="D114" s="42">
        <v>0.24470002574886285</v>
      </c>
      <c r="E114" s="42">
        <v>0.14526490817020632</v>
      </c>
      <c r="F114">
        <f>LN(D114/(D111+D112+D113))</f>
        <v>-1.1270819115536252</v>
      </c>
      <c r="G114">
        <f>LN(E114/(E111+E112+E113))</f>
        <v>-1.7722325583410894</v>
      </c>
      <c r="H114">
        <f t="shared" si="4"/>
        <v>-0.64515064678746414</v>
      </c>
      <c r="K114">
        <f>LN(J90/I90)/LN(2)</f>
        <v>16.0585309106071</v>
      </c>
      <c r="L114">
        <f t="shared" si="5"/>
        <v>-4.0174948155520529E-2</v>
      </c>
    </row>
    <row r="115" spans="1:12" ht="21" thickBot="1" x14ac:dyDescent="0.3">
      <c r="A115" s="1" t="s">
        <v>0</v>
      </c>
      <c r="D115" s="45" t="s">
        <v>29</v>
      </c>
      <c r="E115" s="45"/>
    </row>
    <row r="116" spans="1:12" ht="18" thickTop="1" thickBot="1" x14ac:dyDescent="0.25">
      <c r="A116" s="3" t="s">
        <v>2</v>
      </c>
      <c r="D116" s="3">
        <v>4</v>
      </c>
      <c r="E116" s="3">
        <v>4</v>
      </c>
    </row>
    <row r="117" spans="1:12" ht="17" thickBot="1" x14ac:dyDescent="0.25">
      <c r="A117" s="3" t="s">
        <v>3</v>
      </c>
      <c r="D117" s="47" t="s">
        <v>6</v>
      </c>
      <c r="E117" s="3" t="s">
        <v>6</v>
      </c>
    </row>
    <row r="118" spans="1:12" ht="17" thickBot="1" x14ac:dyDescent="0.25">
      <c r="A118" s="3" t="s">
        <v>7</v>
      </c>
      <c r="D118" s="3">
        <v>0</v>
      </c>
      <c r="E118" s="3">
        <v>48</v>
      </c>
    </row>
    <row r="119" spans="1:12" ht="18" thickBot="1" x14ac:dyDescent="0.25">
      <c r="A119" s="3" t="s">
        <v>8</v>
      </c>
      <c r="B119" s="8"/>
      <c r="C119" s="9" t="s">
        <v>9</v>
      </c>
      <c r="D119" s="3">
        <v>0</v>
      </c>
      <c r="E119" s="3">
        <v>0.02</v>
      </c>
    </row>
    <row r="120" spans="1:12" ht="17" thickBot="1" x14ac:dyDescent="0.25">
      <c r="A120" s="7" t="s">
        <v>10</v>
      </c>
      <c r="B120" s="10" t="s">
        <v>11</v>
      </c>
      <c r="C120" s="11" t="s">
        <v>12</v>
      </c>
      <c r="D120" s="3">
        <v>47</v>
      </c>
      <c r="E120" s="3">
        <v>52</v>
      </c>
      <c r="F120" s="63" t="s">
        <v>31</v>
      </c>
      <c r="G120" s="63" t="s">
        <v>32</v>
      </c>
      <c r="H120" s="63" t="s">
        <v>33</v>
      </c>
      <c r="I120" t="s">
        <v>34</v>
      </c>
      <c r="J120" t="s">
        <v>35</v>
      </c>
      <c r="K120" t="s">
        <v>36</v>
      </c>
      <c r="L120" t="s">
        <v>37</v>
      </c>
    </row>
    <row r="121" spans="1:12" x14ac:dyDescent="0.2">
      <c r="A121" s="12">
        <v>1</v>
      </c>
      <c r="B121" s="13" t="s">
        <v>16</v>
      </c>
      <c r="C121" s="14" t="s">
        <v>17</v>
      </c>
      <c r="D121" s="12">
        <v>0.2680142514360504</v>
      </c>
      <c r="E121" s="12">
        <v>0.19620912309935423</v>
      </c>
      <c r="F121">
        <f>LN(D121/(D122+D123+D124))</f>
        <v>-1.0047208884996544</v>
      </c>
      <c r="G121">
        <f>LN(E121/(E122+E123+E124))</f>
        <v>-1.4101580869612562</v>
      </c>
      <c r="H121">
        <f>G121-F121</f>
        <v>-0.40543719846160187</v>
      </c>
      <c r="I121">
        <v>31714.3</v>
      </c>
      <c r="J121">
        <v>1766062107.9999998</v>
      </c>
      <c r="K121">
        <f>LN(J121/I121)/LN(2)</f>
        <v>15.765043055034404</v>
      </c>
      <c r="L121">
        <f>H121/K121</f>
        <v>-2.571748120485657E-2</v>
      </c>
    </row>
    <row r="122" spans="1:12" x14ac:dyDescent="0.2">
      <c r="A122" s="15">
        <v>1</v>
      </c>
      <c r="B122" s="16" t="s">
        <v>16</v>
      </c>
      <c r="C122" s="17" t="s">
        <v>15</v>
      </c>
      <c r="D122" s="15">
        <v>0.27274049298334907</v>
      </c>
      <c r="E122" s="15">
        <v>0.21755884190793584</v>
      </c>
      <c r="F122">
        <f>LN(D122/(D121+D123+D124))</f>
        <v>-0.98076260189696185</v>
      </c>
      <c r="G122">
        <f>LN(E122/(E121+E123+E124))</f>
        <v>-1.2799493708125949</v>
      </c>
      <c r="H122">
        <f t="shared" ref="H122:H152" si="6">G122-F122</f>
        <v>-0.29918676891563301</v>
      </c>
      <c r="I122">
        <v>26845.9</v>
      </c>
      <c r="J122">
        <v>1740129884</v>
      </c>
      <c r="K122">
        <f>LN(J121/I121)/LN(2)</f>
        <v>15.765043055034404</v>
      </c>
      <c r="L122">
        <f t="shared" ref="L122:L152" si="7">H122/K122</f>
        <v>-1.8977859297383319E-2</v>
      </c>
    </row>
    <row r="123" spans="1:12" x14ac:dyDescent="0.2">
      <c r="A123" s="15">
        <v>1</v>
      </c>
      <c r="B123" s="16" t="s">
        <v>16</v>
      </c>
      <c r="C123" s="17" t="s">
        <v>14</v>
      </c>
      <c r="D123" s="15">
        <v>0.20708209118010615</v>
      </c>
      <c r="E123" s="15">
        <v>0.33805457196417416</v>
      </c>
      <c r="F123">
        <f>LN(D123/(D121+D122+D124))</f>
        <v>-1.3426044061038631</v>
      </c>
      <c r="G123">
        <f>LN(E123/(E121+E122+E124))</f>
        <v>-0.67197577958206978</v>
      </c>
      <c r="H123">
        <f t="shared" si="6"/>
        <v>0.67062862652179334</v>
      </c>
      <c r="I123">
        <v>27189.800000000003</v>
      </c>
      <c r="J123">
        <v>1998574804</v>
      </c>
      <c r="K123">
        <f>LN(J121/I121)/LN(2)</f>
        <v>15.765043055034404</v>
      </c>
      <c r="L123">
        <f t="shared" si="7"/>
        <v>4.2538965747234987E-2</v>
      </c>
    </row>
    <row r="124" spans="1:12" x14ac:dyDescent="0.2">
      <c r="A124" s="15">
        <v>1</v>
      </c>
      <c r="B124" s="16" t="s">
        <v>16</v>
      </c>
      <c r="C124" s="17" t="s">
        <v>13</v>
      </c>
      <c r="D124" s="15">
        <v>0.25216316440049441</v>
      </c>
      <c r="E124" s="15">
        <v>0.24817746302853572</v>
      </c>
      <c r="F124">
        <f>LN(D124/(D121+D122+D123))</f>
        <v>-1.0871084641866251</v>
      </c>
      <c r="G124">
        <f>LN(E124/(E121+E122+E123))</f>
        <v>-1.1083562410404189</v>
      </c>
      <c r="H124">
        <f t="shared" si="6"/>
        <v>-2.1247776853793754E-2</v>
      </c>
      <c r="I124">
        <v>28967.599999999999</v>
      </c>
      <c r="J124">
        <v>2198655272</v>
      </c>
      <c r="K124">
        <f>LN(J121/I121)/LN(2)</f>
        <v>15.765043055034404</v>
      </c>
      <c r="L124">
        <f t="shared" si="7"/>
        <v>-1.3477779146951645E-3</v>
      </c>
    </row>
    <row r="125" spans="1:12" x14ac:dyDescent="0.2">
      <c r="A125" s="24">
        <v>2</v>
      </c>
      <c r="B125" s="25" t="s">
        <v>22</v>
      </c>
      <c r="C125" s="26" t="s">
        <v>17</v>
      </c>
      <c r="D125" s="24">
        <v>0.26663513087354146</v>
      </c>
      <c r="E125" s="24">
        <v>0.29895685158843055</v>
      </c>
      <c r="F125">
        <f>LN(D125/(D126+D127+D128))</f>
        <v>-1.0117621803255166</v>
      </c>
      <c r="G125">
        <f>LN(E125/(E126+E127+E128))</f>
        <v>-0.85227018388755782</v>
      </c>
      <c r="H125">
        <f t="shared" si="6"/>
        <v>0.15949199643795875</v>
      </c>
      <c r="I125">
        <v>27132.9</v>
      </c>
      <c r="J125">
        <v>1923921484</v>
      </c>
      <c r="K125">
        <f>LN(J122/I122)/LN(2)</f>
        <v>15.984133696284845</v>
      </c>
      <c r="L125">
        <f t="shared" si="7"/>
        <v>9.9781445443633335E-3</v>
      </c>
    </row>
    <row r="126" spans="1:12" x14ac:dyDescent="0.2">
      <c r="A126" s="12">
        <v>2</v>
      </c>
      <c r="B126" s="13" t="s">
        <v>22</v>
      </c>
      <c r="C126" s="14" t="s">
        <v>14</v>
      </c>
      <c r="D126" s="12">
        <v>0.2094765058341217</v>
      </c>
      <c r="E126" s="12">
        <v>0.22297297297297303</v>
      </c>
      <c r="F126">
        <f>LN(D126/(D125+D127+D128))</f>
        <v>-1.3280837877641121</v>
      </c>
      <c r="G126">
        <f>LN(E126/(E125+E127+E128))</f>
        <v>-1.2484245668967695</v>
      </c>
      <c r="H126">
        <f t="shared" si="6"/>
        <v>7.9659220867342562E-2</v>
      </c>
      <c r="I126">
        <v>28399.599999999999</v>
      </c>
      <c r="J126">
        <v>1820539255.9999998</v>
      </c>
      <c r="K126">
        <f>LN(J122/I122)/LN(2)</f>
        <v>15.984133696284845</v>
      </c>
      <c r="L126">
        <f t="shared" si="7"/>
        <v>4.9836433041008394E-3</v>
      </c>
    </row>
    <row r="127" spans="1:12" x14ac:dyDescent="0.2">
      <c r="A127" s="15">
        <v>2</v>
      </c>
      <c r="B127" s="16" t="s">
        <v>22</v>
      </c>
      <c r="C127" s="17" t="s">
        <v>18</v>
      </c>
      <c r="D127" s="15">
        <v>0.27380952380952384</v>
      </c>
      <c r="E127" s="15">
        <v>0.18646277856804172</v>
      </c>
      <c r="F127">
        <f>LN(D127/(D125+D126+D128))</f>
        <v>-0.97537964824416146</v>
      </c>
      <c r="G127">
        <f>LN(E127/(E125+E126+E128))</f>
        <v>-1.4731600398503568</v>
      </c>
      <c r="H127">
        <f t="shared" si="6"/>
        <v>-0.49778039160619536</v>
      </c>
      <c r="I127">
        <v>26951.45</v>
      </c>
      <c r="J127">
        <v>2104271288</v>
      </c>
      <c r="K127">
        <f>LN(J122/I122)/LN(2)</f>
        <v>15.984133696284845</v>
      </c>
      <c r="L127">
        <f t="shared" si="7"/>
        <v>-3.1142156407381234E-2</v>
      </c>
    </row>
    <row r="128" spans="1:12" x14ac:dyDescent="0.2">
      <c r="A128" s="15">
        <v>2</v>
      </c>
      <c r="B128" s="16" t="s">
        <v>22</v>
      </c>
      <c r="C128" s="17" t="s">
        <v>20</v>
      </c>
      <c r="D128" s="15">
        <v>0.25007883948281301</v>
      </c>
      <c r="E128" s="15">
        <v>0.29160739687055476</v>
      </c>
      <c r="F128">
        <f>LN(D128/(D125+D126+D127))</f>
        <v>-1.098191855615879</v>
      </c>
      <c r="G128">
        <f>LN(E128/(E125+E126+E127))</f>
        <v>-0.88759009788624488</v>
      </c>
      <c r="H128">
        <f t="shared" si="6"/>
        <v>0.21060175772963408</v>
      </c>
      <c r="I128">
        <v>27405.300000000003</v>
      </c>
      <c r="J128">
        <v>2591323048</v>
      </c>
      <c r="K128">
        <f>LN(J122/I122)/LN(2)</f>
        <v>15.984133696284845</v>
      </c>
      <c r="L128">
        <f t="shared" si="7"/>
        <v>1.3175675437360972E-2</v>
      </c>
    </row>
    <row r="129" spans="1:12" x14ac:dyDescent="0.2">
      <c r="A129" s="24">
        <v>3</v>
      </c>
      <c r="B129" s="25" t="s">
        <v>23</v>
      </c>
      <c r="C129" s="26" t="s">
        <v>17</v>
      </c>
      <c r="D129" s="24">
        <v>0.257519847925752</v>
      </c>
      <c r="E129" s="24">
        <v>0.36466346153846152</v>
      </c>
      <c r="F129">
        <f>LN(D129/(D130+D131+D132))</f>
        <v>-1.0588993426497944</v>
      </c>
      <c r="G129">
        <f>LN(E129/(E130+E131+E132))</f>
        <v>-0.55517993525575726</v>
      </c>
      <c r="H129">
        <f t="shared" si="6"/>
        <v>0.50371940739403709</v>
      </c>
      <c r="K129">
        <f>LN(J123/I123)/LN(2)</f>
        <v>16.165546506994218</v>
      </c>
      <c r="L129">
        <f t="shared" si="7"/>
        <v>3.1160060513642198E-2</v>
      </c>
    </row>
    <row r="130" spans="1:12" x14ac:dyDescent="0.2">
      <c r="A130" s="12">
        <v>3</v>
      </c>
      <c r="B130" s="13" t="s">
        <v>23</v>
      </c>
      <c r="C130" s="14" t="s">
        <v>13</v>
      </c>
      <c r="D130" s="12">
        <v>0.22889410712288938</v>
      </c>
      <c r="E130" s="12">
        <v>0.16610576923076925</v>
      </c>
      <c r="F130">
        <f>LN(D130/(D129+D131+D132))</f>
        <v>-1.2145662266822397</v>
      </c>
      <c r="G130">
        <f>LN(E130/(E129+E131+E132))</f>
        <v>-1.6134818232020798</v>
      </c>
      <c r="H130">
        <f t="shared" si="6"/>
        <v>-0.3989155965198401</v>
      </c>
      <c r="K130">
        <f>LN(J123/I123)/LN(2)</f>
        <v>16.165546506994218</v>
      </c>
      <c r="L130">
        <f t="shared" si="7"/>
        <v>-2.4676901356056505E-2</v>
      </c>
    </row>
    <row r="131" spans="1:12" x14ac:dyDescent="0.2">
      <c r="A131" s="15">
        <v>3</v>
      </c>
      <c r="B131" s="16" t="s">
        <v>23</v>
      </c>
      <c r="C131" s="17" t="s">
        <v>19</v>
      </c>
      <c r="D131" s="15">
        <v>0.26937269372693728</v>
      </c>
      <c r="E131" s="15">
        <v>0.16177884615384616</v>
      </c>
      <c r="F131">
        <f>LN(D131/(D129+D130+D132))</f>
        <v>-0.99780758954614401</v>
      </c>
      <c r="G131">
        <f>LN(E131/(E129+E130+E132))</f>
        <v>-1.6450517170309233</v>
      </c>
      <c r="H131">
        <f t="shared" si="6"/>
        <v>-0.64724412748477933</v>
      </c>
      <c r="K131">
        <f>LN(J123/I123)/LN(2)</f>
        <v>16.165546506994218</v>
      </c>
      <c r="L131">
        <f t="shared" si="7"/>
        <v>-4.0038493422090086E-2</v>
      </c>
    </row>
    <row r="132" spans="1:12" x14ac:dyDescent="0.2">
      <c r="A132" s="15">
        <v>3</v>
      </c>
      <c r="B132" s="16" t="s">
        <v>23</v>
      </c>
      <c r="C132" s="17" t="s">
        <v>20</v>
      </c>
      <c r="D132" s="15">
        <v>0.24421335122442134</v>
      </c>
      <c r="E132" s="15">
        <v>0.30745192307692309</v>
      </c>
      <c r="F132">
        <f>LN(D132/(D129+D130+D131))</f>
        <v>-1.1297168922355585</v>
      </c>
      <c r="G132">
        <f>LN(E132/(E129+E130+E131))</f>
        <v>-0.81205893350568581</v>
      </c>
      <c r="H132">
        <f t="shared" si="6"/>
        <v>0.31765795872987268</v>
      </c>
      <c r="K132">
        <f>LN(J123/I123)/LN(2)</f>
        <v>16.165546506994218</v>
      </c>
      <c r="L132">
        <f t="shared" si="7"/>
        <v>1.9650307435782277E-2</v>
      </c>
    </row>
    <row r="133" spans="1:12" x14ac:dyDescent="0.2">
      <c r="A133" s="24">
        <v>4</v>
      </c>
      <c r="B133" s="25" t="s">
        <v>24</v>
      </c>
      <c r="C133" s="26" t="s">
        <v>17</v>
      </c>
      <c r="D133" s="24">
        <v>0.25032920726889651</v>
      </c>
      <c r="E133" s="24">
        <v>0.42209474463360475</v>
      </c>
      <c r="F133">
        <f>LN(D133/(D134+D135+D136))</f>
        <v>-1.0968572864626527</v>
      </c>
      <c r="G133">
        <f>LN(E133/(E134+E135+E136))</f>
        <v>-0.31418013499869046</v>
      </c>
      <c r="H133">
        <f t="shared" si="6"/>
        <v>0.78267715146396222</v>
      </c>
      <c r="K133">
        <f>LN(J124/I124)/LN(2)</f>
        <v>16.211821735089103</v>
      </c>
      <c r="L133">
        <f t="shared" si="7"/>
        <v>4.8278174054302882E-2</v>
      </c>
    </row>
    <row r="134" spans="1:12" x14ac:dyDescent="0.2">
      <c r="A134" s="12">
        <v>4</v>
      </c>
      <c r="B134" s="13" t="s">
        <v>24</v>
      </c>
      <c r="C134" s="14" t="s">
        <v>15</v>
      </c>
      <c r="D134" s="12">
        <v>0.24400842770608366</v>
      </c>
      <c r="E134" s="12">
        <v>0.17894152479644709</v>
      </c>
      <c r="F134">
        <f>LN(D134/(D133+D135+D136))</f>
        <v>-1.1308274638822775</v>
      </c>
      <c r="G134">
        <f>LN(E134/(E133+E135+E136))</f>
        <v>-1.523535255925615</v>
      </c>
      <c r="H134">
        <f t="shared" si="6"/>
        <v>-0.3927077920433375</v>
      </c>
      <c r="K134">
        <f>LN(J124/I124)/LN(2)</f>
        <v>16.211821735089103</v>
      </c>
      <c r="L134">
        <f t="shared" si="7"/>
        <v>-2.4223544920516555E-2</v>
      </c>
    </row>
    <row r="135" spans="1:12" x14ac:dyDescent="0.2">
      <c r="A135" s="15">
        <v>4</v>
      </c>
      <c r="B135" s="16" t="s">
        <v>24</v>
      </c>
      <c r="C135" s="17" t="s">
        <v>18</v>
      </c>
      <c r="D135" s="15">
        <v>0.2374242823281538</v>
      </c>
      <c r="E135" s="15">
        <v>0.21076980014803848</v>
      </c>
      <c r="F135">
        <f>LN(D135/(D133+D134+D136))</f>
        <v>-1.1668530440224727</v>
      </c>
      <c r="G135">
        <f>LN(E135/(E133+E134+E136))</f>
        <v>-1.3202914964785974</v>
      </c>
      <c r="H135">
        <f t="shared" si="6"/>
        <v>-0.15343845245612475</v>
      </c>
      <c r="K135">
        <f>LN(J124/I124)/LN(2)</f>
        <v>16.211821735089103</v>
      </c>
      <c r="L135">
        <f t="shared" si="7"/>
        <v>-9.4646027425789123E-3</v>
      </c>
    </row>
    <row r="136" spans="1:12" x14ac:dyDescent="0.2">
      <c r="A136" s="15">
        <v>4</v>
      </c>
      <c r="B136" s="16" t="s">
        <v>24</v>
      </c>
      <c r="C136" s="17" t="s">
        <v>19</v>
      </c>
      <c r="D136" s="15">
        <v>0.26823808269686594</v>
      </c>
      <c r="E136" s="15">
        <v>0.18819393042190968</v>
      </c>
      <c r="F136">
        <f>LN(D136/(D133+D134+D135))</f>
        <v>-1.0035802570531154</v>
      </c>
      <c r="G136">
        <f>LN(E136/(E133+E134+E135))</f>
        <v>-1.461788505117654</v>
      </c>
      <c r="H136">
        <f t="shared" si="6"/>
        <v>-0.45820824806453864</v>
      </c>
      <c r="K136">
        <f>LN(J124/I124)/LN(2)</f>
        <v>16.211821735089103</v>
      </c>
      <c r="L136">
        <f t="shared" si="7"/>
        <v>-2.8263834598722858E-2</v>
      </c>
    </row>
    <row r="137" spans="1:12" x14ac:dyDescent="0.2">
      <c r="A137" s="15">
        <v>5</v>
      </c>
      <c r="B137" s="16" t="s">
        <v>25</v>
      </c>
      <c r="C137" s="17" t="s">
        <v>14</v>
      </c>
      <c r="D137" s="15">
        <v>0.22895401163428822</v>
      </c>
      <c r="E137" s="15">
        <v>0.36096393778841224</v>
      </c>
      <c r="F137">
        <f>LN(D137/(D138+D139+D140))</f>
        <v>-1.2142268586412288</v>
      </c>
      <c r="G137">
        <f>LN(E137/(E138+E139+E140))</f>
        <v>-0.57118283015096172</v>
      </c>
      <c r="H137">
        <f t="shared" si="6"/>
        <v>0.64304402849026709</v>
      </c>
      <c r="K137">
        <f>LN(J125/I125)/LN(2)</f>
        <v>16.113647144786242</v>
      </c>
      <c r="L137">
        <f t="shared" si="7"/>
        <v>3.9906795942117393E-2</v>
      </c>
    </row>
    <row r="138" spans="1:12" x14ac:dyDescent="0.2">
      <c r="A138" s="15">
        <v>5</v>
      </c>
      <c r="B138" s="16" t="s">
        <v>25</v>
      </c>
      <c r="C138" s="17" t="s">
        <v>13</v>
      </c>
      <c r="D138" s="15">
        <v>0.26912523323455162</v>
      </c>
      <c r="E138" s="15">
        <v>0.25252093659203556</v>
      </c>
      <c r="F138">
        <f>LN(D138/(D137+D139+D140))</f>
        <v>-0.9990653050545204</v>
      </c>
      <c r="G138">
        <f>LN(E138/(E137+E139+E140))</f>
        <v>-1.0852121335796565</v>
      </c>
      <c r="H138">
        <f t="shared" si="6"/>
        <v>-8.614682852513611E-2</v>
      </c>
      <c r="K138">
        <f>LN(J125/I125)/LN(2)</f>
        <v>16.113647144786242</v>
      </c>
      <c r="L138">
        <f t="shared" si="7"/>
        <v>-5.3462029887510545E-3</v>
      </c>
    </row>
    <row r="139" spans="1:12" x14ac:dyDescent="0.2">
      <c r="A139" s="12">
        <v>5</v>
      </c>
      <c r="B139" s="13" t="s">
        <v>25</v>
      </c>
      <c r="C139" s="14" t="s">
        <v>20</v>
      </c>
      <c r="D139" s="12">
        <v>0.22604543957853152</v>
      </c>
      <c r="E139" s="12">
        <v>0.27115023072978983</v>
      </c>
      <c r="F139">
        <f>LN(D139/(D137+D138+D140))</f>
        <v>-1.2307771252561592</v>
      </c>
      <c r="G139">
        <f>LN(E139/(E137+E138+E140))</f>
        <v>-0.98879460873591363</v>
      </c>
      <c r="H139">
        <f t="shared" si="6"/>
        <v>0.24198251652024561</v>
      </c>
      <c r="K139">
        <f>LN(J125/I125)/LN(2)</f>
        <v>16.113647144786242</v>
      </c>
      <c r="L139">
        <f t="shared" si="7"/>
        <v>1.5017240625040115E-2</v>
      </c>
    </row>
    <row r="140" spans="1:12" x14ac:dyDescent="0.2">
      <c r="A140" s="36">
        <v>5</v>
      </c>
      <c r="B140" s="37" t="s">
        <v>25</v>
      </c>
      <c r="C140" s="38" t="s">
        <v>21</v>
      </c>
      <c r="D140" s="36">
        <v>0.27587531555262867</v>
      </c>
      <c r="E140" s="36">
        <v>0.11536489488976244</v>
      </c>
      <c r="F140">
        <f>LN(D140/(D137+D138+D139))</f>
        <v>-0.96501458524484929</v>
      </c>
      <c r="G140">
        <f>LN(E140/(E137+E138+E139))</f>
        <v>-2.0370751453082065</v>
      </c>
      <c r="H140">
        <f t="shared" si="6"/>
        <v>-1.0720605600633573</v>
      </c>
      <c r="K140">
        <f>LN(J125/I125)/LN(2)</f>
        <v>16.113647144786242</v>
      </c>
      <c r="L140">
        <f t="shared" si="7"/>
        <v>-6.6531217323462052E-2</v>
      </c>
    </row>
    <row r="141" spans="1:12" x14ac:dyDescent="0.2">
      <c r="A141" s="15">
        <v>6</v>
      </c>
      <c r="B141" s="16" t="s">
        <v>26</v>
      </c>
      <c r="C141" s="17" t="s">
        <v>15</v>
      </c>
      <c r="D141" s="15">
        <v>0.27520387131463392</v>
      </c>
      <c r="E141" s="15">
        <v>0.24902622695403792</v>
      </c>
      <c r="F141">
        <f>LN(D141/(D142+D143+D144))</f>
        <v>-0.96837824025948516</v>
      </c>
      <c r="G141">
        <f>LN(E141/(E142+E143+E144))</f>
        <v>-1.1038125083952171</v>
      </c>
      <c r="H141">
        <f t="shared" si="6"/>
        <v>-0.13543426813573189</v>
      </c>
      <c r="K141">
        <f>LN(J126/I126)/LN(2)</f>
        <v>15.9681357142212</v>
      </c>
      <c r="L141">
        <f t="shared" si="7"/>
        <v>-8.4815328827093014E-3</v>
      </c>
    </row>
    <row r="142" spans="1:12" x14ac:dyDescent="0.2">
      <c r="A142" s="15">
        <v>6</v>
      </c>
      <c r="B142" s="16" t="s">
        <v>26</v>
      </c>
      <c r="C142" s="17" t="s">
        <v>14</v>
      </c>
      <c r="D142" s="15">
        <v>0.22260059145084685</v>
      </c>
      <c r="E142" s="15">
        <v>0.38730199948065436</v>
      </c>
      <c r="F142">
        <f>LN(D142/(D141+D143+D144))</f>
        <v>-1.2505751617616907</v>
      </c>
      <c r="G142">
        <f>LN(E142/(E141+E143+E144))</f>
        <v>-0.45866740721163912</v>
      </c>
      <c r="H142">
        <f t="shared" si="6"/>
        <v>0.79190775455005158</v>
      </c>
      <c r="K142">
        <f>LN(J126/I126)/LN(2)</f>
        <v>15.9681357142212</v>
      </c>
      <c r="L142">
        <f t="shared" si="7"/>
        <v>4.9593000004676792E-2</v>
      </c>
    </row>
    <row r="143" spans="1:12" x14ac:dyDescent="0.2">
      <c r="A143" s="12">
        <v>6</v>
      </c>
      <c r="B143" s="13" t="s">
        <v>26</v>
      </c>
      <c r="C143" s="14" t="s">
        <v>18</v>
      </c>
      <c r="D143" s="12">
        <v>0.24536248767810742</v>
      </c>
      <c r="E143" s="12">
        <v>0.1463256297065697</v>
      </c>
      <c r="F143">
        <f>LN(D143/(D141+D142+D144))</f>
        <v>-1.1235008591815976</v>
      </c>
      <c r="G143">
        <f>LN(E143/(E141+E142+E144))</f>
        <v>-1.7637153430061892</v>
      </c>
      <c r="H143">
        <f t="shared" si="6"/>
        <v>-0.64021448382459156</v>
      </c>
      <c r="K143">
        <f>LN(J126/I126)/LN(2)</f>
        <v>15.9681357142212</v>
      </c>
      <c r="L143">
        <f t="shared" si="7"/>
        <v>-4.0093251665842079E-2</v>
      </c>
    </row>
    <row r="144" spans="1:12" x14ac:dyDescent="0.2">
      <c r="A144" s="36">
        <v>6</v>
      </c>
      <c r="B144" s="37" t="s">
        <v>26</v>
      </c>
      <c r="C144" s="38" t="s">
        <v>21</v>
      </c>
      <c r="D144" s="36">
        <v>0.25683304955641184</v>
      </c>
      <c r="E144" s="36">
        <v>0.21734614385873799</v>
      </c>
      <c r="F144">
        <f>LN(D144/(D141+D142+D143))</f>
        <v>-1.0624944560630867</v>
      </c>
      <c r="G144">
        <f>LN(E144/(E141+E142+E143))</f>
        <v>-1.2811993086969655</v>
      </c>
      <c r="H144">
        <f t="shared" si="6"/>
        <v>-0.21870485263387884</v>
      </c>
      <c r="K144">
        <f>LN(J126/I126)/LN(2)</f>
        <v>15.9681357142212</v>
      </c>
      <c r="L144">
        <f t="shared" si="7"/>
        <v>-1.3696329774996878E-2</v>
      </c>
    </row>
    <row r="145" spans="1:12" x14ac:dyDescent="0.2">
      <c r="A145" s="15">
        <v>7</v>
      </c>
      <c r="B145" s="16" t="s">
        <v>27</v>
      </c>
      <c r="C145" s="17" t="s">
        <v>15</v>
      </c>
      <c r="D145" s="15">
        <v>0.2843533746742159</v>
      </c>
      <c r="E145" s="15">
        <v>0.26049204052098407</v>
      </c>
      <c r="F145">
        <f>LN(D145/(D146+D147+D148))</f>
        <v>-0.92296876336990019</v>
      </c>
      <c r="G145">
        <f>LN(E145/(E146+E147+E148))</f>
        <v>-1.0434127393134942</v>
      </c>
      <c r="H145">
        <f t="shared" si="6"/>
        <v>-0.12044397594359402</v>
      </c>
      <c r="K145">
        <f>LN(J127/I127)/LN(2)</f>
        <v>16.252598294266384</v>
      </c>
      <c r="L145">
        <f t="shared" si="7"/>
        <v>-7.4107520387115223E-3</v>
      </c>
    </row>
    <row r="146" spans="1:12" x14ac:dyDescent="0.2">
      <c r="A146" s="15">
        <v>7</v>
      </c>
      <c r="B146" s="16" t="s">
        <v>27</v>
      </c>
      <c r="C146" s="17" t="s">
        <v>13</v>
      </c>
      <c r="D146" s="15">
        <v>0.24633773703603848</v>
      </c>
      <c r="E146" s="15">
        <v>0.41941849756610972</v>
      </c>
      <c r="F146">
        <f>LN(D146/(D145+D147+D148))</f>
        <v>-1.118240831427922</v>
      </c>
      <c r="G146">
        <f>LN(E146/(E145+E147+E148))</f>
        <v>-0.32516096935944167</v>
      </c>
      <c r="H146">
        <f t="shared" si="6"/>
        <v>0.79307986206848025</v>
      </c>
      <c r="K146">
        <f>LN(J127/I127)/LN(2)</f>
        <v>16.252598294266384</v>
      </c>
      <c r="L146">
        <f t="shared" si="7"/>
        <v>4.8797112173027998E-2</v>
      </c>
    </row>
    <row r="147" spans="1:12" x14ac:dyDescent="0.2">
      <c r="A147" s="12">
        <v>7</v>
      </c>
      <c r="B147" s="13" t="s">
        <v>27</v>
      </c>
      <c r="C147" s="14" t="s">
        <v>19</v>
      </c>
      <c r="D147" s="12">
        <v>0.23025074143974111</v>
      </c>
      <c r="E147" s="12">
        <v>0.14945401920799894</v>
      </c>
      <c r="F147">
        <f>LN(D147/(D145+D146+D148))</f>
        <v>-1.206895928301541</v>
      </c>
      <c r="G147">
        <f>LN(E147/(E145+E146+E148))</f>
        <v>-1.7388896919248613</v>
      </c>
      <c r="H147">
        <f t="shared" si="6"/>
        <v>-0.53199376362332029</v>
      </c>
      <c r="K147">
        <f>LN(J127/I127)/LN(2)</f>
        <v>16.252598294266384</v>
      </c>
      <c r="L147">
        <f t="shared" si="7"/>
        <v>-3.2732843942312774E-2</v>
      </c>
    </row>
    <row r="148" spans="1:12" x14ac:dyDescent="0.2">
      <c r="A148" s="36">
        <v>7</v>
      </c>
      <c r="B148" s="37" t="s">
        <v>27</v>
      </c>
      <c r="C148" s="38" t="s">
        <v>21</v>
      </c>
      <c r="D148" s="36">
        <v>0.23905814685000448</v>
      </c>
      <c r="E148" s="36">
        <v>0.17063544270490724</v>
      </c>
      <c r="F148">
        <f>LN(D148/(D145+D146+D147))</f>
        <v>-1.1578501318665326</v>
      </c>
      <c r="G148">
        <f>LN(E148/(E145+E146+E147))</f>
        <v>-1.5811304472212711</v>
      </c>
      <c r="H148">
        <f t="shared" si="6"/>
        <v>-0.42328031535473842</v>
      </c>
      <c r="K148">
        <f>LN(J127/I127)/LN(2)</f>
        <v>16.252598294266384</v>
      </c>
      <c r="L148">
        <f t="shared" si="7"/>
        <v>-2.6043855123402876E-2</v>
      </c>
    </row>
    <row r="149" spans="1:12" x14ac:dyDescent="0.2">
      <c r="A149" s="15">
        <v>8</v>
      </c>
      <c r="B149" s="16" t="s">
        <v>28</v>
      </c>
      <c r="C149" s="17" t="s">
        <v>18</v>
      </c>
      <c r="D149" s="15">
        <v>0.2654344756770633</v>
      </c>
      <c r="E149" s="15">
        <v>0.14374158815612381</v>
      </c>
      <c r="F149">
        <f>LN(D149/(D150+D151+D152))</f>
        <v>-1.0179111867807824</v>
      </c>
      <c r="G149">
        <f>LN(E149/(E150+E151+E152))</f>
        <v>-1.7845550527889493</v>
      </c>
      <c r="H149">
        <f t="shared" si="6"/>
        <v>-0.76664386600816692</v>
      </c>
      <c r="K149">
        <f>LN(J128/I128)/LN(2)</f>
        <v>16.528874427491044</v>
      </c>
      <c r="L149">
        <f t="shared" si="7"/>
        <v>-4.6382097545194886E-2</v>
      </c>
    </row>
    <row r="150" spans="1:12" x14ac:dyDescent="0.2">
      <c r="A150" s="15">
        <v>8</v>
      </c>
      <c r="B150" s="16" t="s">
        <v>28</v>
      </c>
      <c r="C150" s="17" t="s">
        <v>19</v>
      </c>
      <c r="D150" s="15">
        <v>0.25028879476318827</v>
      </c>
      <c r="E150" s="15">
        <v>0.21372812920592194</v>
      </c>
      <c r="F150">
        <f>LN(D150/(D149+D151+D152))</f>
        <v>-1.097072642482517</v>
      </c>
      <c r="G150">
        <f>LN(E150/(E149+E151+E152))</f>
        <v>-1.3025978411406052</v>
      </c>
      <c r="H150">
        <f t="shared" si="6"/>
        <v>-0.20552519865808816</v>
      </c>
      <c r="K150">
        <f>LN(J128/I128)/LN(2)</f>
        <v>16.528874427491044</v>
      </c>
      <c r="L150">
        <f t="shared" si="7"/>
        <v>-1.24343130295827E-2</v>
      </c>
    </row>
    <row r="151" spans="1:12" x14ac:dyDescent="0.2">
      <c r="A151" s="15">
        <v>8</v>
      </c>
      <c r="B151" s="16" t="s">
        <v>28</v>
      </c>
      <c r="C151" s="17" t="s">
        <v>20</v>
      </c>
      <c r="D151" s="15">
        <v>0.25433192144782441</v>
      </c>
      <c r="E151" s="15">
        <v>0.46011664423508297</v>
      </c>
      <c r="F151">
        <f>LN(D151/(D149+D150+D152))</f>
        <v>-1.0756403749924268</v>
      </c>
      <c r="G151">
        <f>LN(E151/(E149+E150+E152))</f>
        <v>-0.15987307661984576</v>
      </c>
      <c r="H151">
        <f t="shared" si="6"/>
        <v>0.91576729837258108</v>
      </c>
      <c r="K151">
        <f>LN(J128/I128)/LN(2)</f>
        <v>16.528874427491044</v>
      </c>
      <c r="L151">
        <f t="shared" si="7"/>
        <v>5.540409314559646E-2</v>
      </c>
    </row>
    <row r="152" spans="1:12" x14ac:dyDescent="0.2">
      <c r="A152" s="42">
        <v>8</v>
      </c>
      <c r="B152" s="43" t="s">
        <v>28</v>
      </c>
      <c r="C152" s="44" t="s">
        <v>21</v>
      </c>
      <c r="D152" s="42">
        <v>0.22994480811192397</v>
      </c>
      <c r="E152" s="42">
        <v>0.18241363840287128</v>
      </c>
      <c r="F152">
        <f>LN(D152/(D149+D150+D151))</f>
        <v>-1.2086228746594354</v>
      </c>
      <c r="G152">
        <f>LN(E152/(E149+E150+E151))</f>
        <v>-1.5000796914986712</v>
      </c>
      <c r="H152">
        <f t="shared" si="6"/>
        <v>-0.29145681683923574</v>
      </c>
      <c r="K152">
        <f>LN(J128/I128)/LN(2)</f>
        <v>16.528874427491044</v>
      </c>
      <c r="L152">
        <f t="shared" si="7"/>
        <v>-1.763319203118156E-2</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-0.25938375012788129</v>
      </c>
      <c r="E159">
        <f t="shared" ref="E159:E190" si="8">AVERAGE(L7,L83,L121,L45)</f>
        <v>1.5455269596364777E-3</v>
      </c>
      <c r="F159">
        <f t="shared" ref="F159:F190" si="9">_xlfn.STDEV.S(L7,L45,L83,L121)</f>
        <v>1.8278692291858394E-2</v>
      </c>
      <c r="G159">
        <v>1</v>
      </c>
    </row>
    <row r="160" spans="1:12" x14ac:dyDescent="0.2">
      <c r="A160" s="15">
        <v>1</v>
      </c>
      <c r="B160" s="16" t="s">
        <v>16</v>
      </c>
      <c r="C160" s="17" t="s">
        <v>15</v>
      </c>
      <c r="D160">
        <v>0.54336290497606865</v>
      </c>
      <c r="E160">
        <f t="shared" si="8"/>
        <v>-4.0776726806439026E-2</v>
      </c>
      <c r="F160">
        <f t="shared" si="9"/>
        <v>1.8884246736368248E-2</v>
      </c>
      <c r="G160">
        <v>5</v>
      </c>
    </row>
    <row r="161" spans="1:7" x14ac:dyDescent="0.2">
      <c r="A161" s="15">
        <v>1</v>
      </c>
      <c r="B161" s="16" t="s">
        <v>16</v>
      </c>
      <c r="C161" s="17" t="s">
        <v>14</v>
      </c>
      <c r="D161">
        <v>-0.25938375012788129</v>
      </c>
      <c r="E161">
        <f t="shared" si="8"/>
        <v>3.542783590758309E-2</v>
      </c>
      <c r="F161">
        <f t="shared" si="9"/>
        <v>1.2591656082119197E-2</v>
      </c>
      <c r="G161">
        <v>2</v>
      </c>
    </row>
    <row r="162" spans="1:7" x14ac:dyDescent="0.2">
      <c r="A162" s="15">
        <v>1</v>
      </c>
      <c r="B162" s="16" t="s">
        <v>16</v>
      </c>
      <c r="C162" s="17" t="s">
        <v>13</v>
      </c>
      <c r="D162">
        <v>-2.4595404720306302E-2</v>
      </c>
      <c r="E162">
        <f t="shared" si="8"/>
        <v>-4.3243015068711093E-3</v>
      </c>
      <c r="F162">
        <f t="shared" si="9"/>
        <v>8.282839502114555E-3</v>
      </c>
      <c r="G162">
        <v>4</v>
      </c>
    </row>
    <row r="163" spans="1:7" x14ac:dyDescent="0.2">
      <c r="A163" s="24">
        <v>2</v>
      </c>
      <c r="B163" s="25" t="s">
        <v>22</v>
      </c>
      <c r="C163" s="26" t="s">
        <v>17</v>
      </c>
      <c r="D163">
        <v>-0.30102999566398125</v>
      </c>
      <c r="E163">
        <f t="shared" si="8"/>
        <v>1.1038929369097551E-2</v>
      </c>
      <c r="F163">
        <f t="shared" si="9"/>
        <v>2.2193459177809821E-2</v>
      </c>
      <c r="G163">
        <v>1</v>
      </c>
    </row>
    <row r="164" spans="1:7" x14ac:dyDescent="0.2">
      <c r="A164" s="12">
        <v>2</v>
      </c>
      <c r="B164" s="13" t="s">
        <v>22</v>
      </c>
      <c r="C164" s="14" t="s">
        <v>14</v>
      </c>
      <c r="D164">
        <v>-0.30102999566398125</v>
      </c>
      <c r="E164">
        <f t="shared" si="8"/>
        <v>2.9244958738093244E-2</v>
      </c>
      <c r="F164">
        <f t="shared" si="9"/>
        <v>1.8697657903873233E-2</v>
      </c>
      <c r="G164">
        <v>2</v>
      </c>
    </row>
    <row r="165" spans="1:7" x14ac:dyDescent="0.2">
      <c r="A165" s="15">
        <v>2</v>
      </c>
      <c r="B165" s="16" t="s">
        <v>22</v>
      </c>
      <c r="C165" s="17" t="s">
        <v>18</v>
      </c>
      <c r="D165">
        <v>0.90308998699194365</v>
      </c>
      <c r="E165">
        <f t="shared" si="8"/>
        <v>-5.9793791935683627E-2</v>
      </c>
      <c r="F165">
        <f t="shared" si="9"/>
        <v>3.1453188937737478E-2</v>
      </c>
      <c r="G165">
        <v>6</v>
      </c>
    </row>
    <row r="166" spans="1:7" x14ac:dyDescent="0.2">
      <c r="A166" s="15">
        <v>2</v>
      </c>
      <c r="B166" s="16" t="s">
        <v>22</v>
      </c>
      <c r="C166" s="17" t="s">
        <v>20</v>
      </c>
      <c r="D166">
        <v>-0.30102999566398125</v>
      </c>
      <c r="E166">
        <f t="shared" si="8"/>
        <v>3.0527348820278142E-3</v>
      </c>
      <c r="F166">
        <f t="shared" si="9"/>
        <v>1.6467284711786399E-2</v>
      </c>
      <c r="G166">
        <v>3</v>
      </c>
    </row>
    <row r="167" spans="1:7" x14ac:dyDescent="0.2">
      <c r="A167" s="24">
        <v>3</v>
      </c>
      <c r="B167" s="25" t="s">
        <v>23</v>
      </c>
      <c r="C167" s="26" t="s">
        <v>17</v>
      </c>
      <c r="D167">
        <v>-0.4600704139038686</v>
      </c>
      <c r="E167">
        <f t="shared" si="8"/>
        <v>2.9158592837824189E-2</v>
      </c>
      <c r="F167">
        <f t="shared" si="9"/>
        <v>7.5823251012662315E-3</v>
      </c>
      <c r="G167">
        <v>1</v>
      </c>
    </row>
    <row r="168" spans="1:7" x14ac:dyDescent="0.2">
      <c r="A168" s="12">
        <v>3</v>
      </c>
      <c r="B168" s="13" t="s">
        <v>23</v>
      </c>
      <c r="C168" s="14" t="s">
        <v>13</v>
      </c>
      <c r="D168">
        <v>-0.22528206849629373</v>
      </c>
      <c r="E168">
        <f t="shared" si="8"/>
        <v>-4.2447412488200026E-3</v>
      </c>
      <c r="F168">
        <f t="shared" si="9"/>
        <v>1.4890770424030505E-2</v>
      </c>
      <c r="G168">
        <v>4</v>
      </c>
    </row>
    <row r="169" spans="1:7" x14ac:dyDescent="0.2">
      <c r="A169" s="15">
        <v>3</v>
      </c>
      <c r="B169" s="16" t="s">
        <v>23</v>
      </c>
      <c r="C169" s="17" t="s">
        <v>19</v>
      </c>
      <c r="D169">
        <v>1.1454228963040309</v>
      </c>
      <c r="E169">
        <f t="shared" si="8"/>
        <v>-4.8309412719277751E-2</v>
      </c>
      <c r="F169">
        <f t="shared" si="9"/>
        <v>1.4388595478297421E-2</v>
      </c>
      <c r="G169">
        <v>7</v>
      </c>
    </row>
    <row r="170" spans="1:7" x14ac:dyDescent="0.2">
      <c r="A170" s="15">
        <v>3</v>
      </c>
      <c r="B170" s="16" t="s">
        <v>23</v>
      </c>
      <c r="C170" s="17" t="s">
        <v>20</v>
      </c>
      <c r="D170">
        <v>-0.46007041390386871</v>
      </c>
      <c r="E170">
        <f t="shared" si="8"/>
        <v>1.1034198122614372E-2</v>
      </c>
      <c r="F170">
        <f t="shared" si="9"/>
        <v>1.864502703626713E-2</v>
      </c>
      <c r="G170">
        <v>3</v>
      </c>
    </row>
    <row r="171" spans="1:7" x14ac:dyDescent="0.2">
      <c r="A171" s="24">
        <v>4</v>
      </c>
      <c r="B171" s="25" t="s">
        <v>24</v>
      </c>
      <c r="C171" s="26" t="s">
        <v>17</v>
      </c>
      <c r="D171">
        <v>-0.90308998699194354</v>
      </c>
      <c r="E171">
        <f t="shared" si="8"/>
        <v>6.3589192226658542E-2</v>
      </c>
      <c r="F171">
        <f t="shared" si="9"/>
        <v>1.0499615718115533E-2</v>
      </c>
      <c r="G171">
        <v>1</v>
      </c>
    </row>
    <row r="172" spans="1:7" x14ac:dyDescent="0.2">
      <c r="A172" s="12">
        <v>4</v>
      </c>
      <c r="B172" s="13" t="s">
        <v>24</v>
      </c>
      <c r="C172" s="14" t="s">
        <v>15</v>
      </c>
      <c r="D172">
        <v>-0.10034333188799371</v>
      </c>
      <c r="E172">
        <f t="shared" si="8"/>
        <v>-2.3459075195802169E-2</v>
      </c>
      <c r="F172">
        <f t="shared" si="9"/>
        <v>2.1255901148310441E-2</v>
      </c>
      <c r="G172">
        <v>5</v>
      </c>
    </row>
    <row r="173" spans="1:7" x14ac:dyDescent="0.2">
      <c r="A173" s="15">
        <v>4</v>
      </c>
      <c r="B173" s="16" t="s">
        <v>24</v>
      </c>
      <c r="C173" s="17" t="s">
        <v>18</v>
      </c>
      <c r="D173">
        <v>0.30102999566398114</v>
      </c>
      <c r="E173">
        <f t="shared" si="8"/>
        <v>-3.1443822987827809E-2</v>
      </c>
      <c r="F173">
        <f t="shared" si="9"/>
        <v>2.7866405493230394E-2</v>
      </c>
      <c r="G173">
        <v>6</v>
      </c>
    </row>
    <row r="174" spans="1:7" x14ac:dyDescent="0.2">
      <c r="A174" s="36">
        <v>4</v>
      </c>
      <c r="B174" s="37" t="s">
        <v>24</v>
      </c>
      <c r="C174" s="38" t="s">
        <v>19</v>
      </c>
      <c r="D174">
        <v>0.70240332321595611</v>
      </c>
      <c r="E174">
        <f t="shared" si="8"/>
        <v>-3.5009861874588502E-2</v>
      </c>
      <c r="F174">
        <f t="shared" si="9"/>
        <v>9.89196147010705E-3</v>
      </c>
      <c r="G174">
        <v>7</v>
      </c>
    </row>
    <row r="175" spans="1:7" x14ac:dyDescent="0.2">
      <c r="A175" s="15">
        <v>5</v>
      </c>
      <c r="B175" s="16" t="s">
        <v>25</v>
      </c>
      <c r="C175" s="17" t="s">
        <v>14</v>
      </c>
      <c r="D175">
        <v>-0.66075707767985614</v>
      </c>
      <c r="E175">
        <f t="shared" si="8"/>
        <v>2.5809465545635839E-2</v>
      </c>
      <c r="F175">
        <f t="shared" si="9"/>
        <v>1.9447814538416805E-2</v>
      </c>
      <c r="G175">
        <v>2</v>
      </c>
    </row>
    <row r="176" spans="1:7" x14ac:dyDescent="0.2">
      <c r="A176" s="15">
        <v>5</v>
      </c>
      <c r="B176" s="16" t="s">
        <v>25</v>
      </c>
      <c r="C176" s="17" t="s">
        <v>13</v>
      </c>
      <c r="D176">
        <v>-0.4259687322722811</v>
      </c>
      <c r="E176">
        <f t="shared" si="8"/>
        <v>6.7564984342951212E-3</v>
      </c>
      <c r="F176">
        <f t="shared" si="9"/>
        <v>1.8884347055959108E-2</v>
      </c>
      <c r="G176">
        <v>4</v>
      </c>
    </row>
    <row r="177" spans="1:7" x14ac:dyDescent="0.2">
      <c r="A177" s="12">
        <v>5</v>
      </c>
      <c r="B177" s="13" t="s">
        <v>25</v>
      </c>
      <c r="C177" s="14" t="s">
        <v>20</v>
      </c>
      <c r="D177">
        <v>-0.66075707767985614</v>
      </c>
      <c r="E177">
        <f t="shared" si="8"/>
        <v>-2.1999264407278098E-3</v>
      </c>
      <c r="F177">
        <f t="shared" si="9"/>
        <v>1.3251954108126102E-2</v>
      </c>
      <c r="G177">
        <v>3</v>
      </c>
    </row>
    <row r="178" spans="1:7" x14ac:dyDescent="0.2">
      <c r="A178" s="36">
        <v>5</v>
      </c>
      <c r="B178" s="37" t="s">
        <v>25</v>
      </c>
      <c r="C178" s="38" t="s">
        <v>21</v>
      </c>
      <c r="D178">
        <v>1.7474828876319934</v>
      </c>
      <c r="E178">
        <f t="shared" si="8"/>
        <v>-4.1287743242634005E-2</v>
      </c>
      <c r="F178">
        <f t="shared" si="9"/>
        <v>2.2539563988187995E-2</v>
      </c>
      <c r="G178">
        <v>8</v>
      </c>
    </row>
    <row r="179" spans="1:7" x14ac:dyDescent="0.2">
      <c r="A179" s="15">
        <v>6</v>
      </c>
      <c r="B179" s="16" t="s">
        <v>26</v>
      </c>
      <c r="C179" s="17" t="s">
        <v>15</v>
      </c>
      <c r="D179">
        <v>-0.3010299956639812</v>
      </c>
      <c r="E179">
        <f t="shared" si="8"/>
        <v>-1.4321206115801675E-2</v>
      </c>
      <c r="F179">
        <f t="shared" si="9"/>
        <v>2.6472644451058912E-2</v>
      </c>
      <c r="G179">
        <v>5</v>
      </c>
    </row>
    <row r="180" spans="1:7" x14ac:dyDescent="0.2">
      <c r="A180" s="15">
        <v>6</v>
      </c>
      <c r="B180" s="16" t="s">
        <v>26</v>
      </c>
      <c r="C180" s="17" t="s">
        <v>14</v>
      </c>
      <c r="D180">
        <v>-1.103776650767931</v>
      </c>
      <c r="E180">
        <f t="shared" si="8"/>
        <v>5.5806224026622893E-2</v>
      </c>
      <c r="F180">
        <f t="shared" si="9"/>
        <v>6.6985465218073531E-3</v>
      </c>
      <c r="G180">
        <v>2</v>
      </c>
    </row>
    <row r="181" spans="1:7" x14ac:dyDescent="0.2">
      <c r="A181" s="12">
        <v>6</v>
      </c>
      <c r="B181" s="13" t="s">
        <v>26</v>
      </c>
      <c r="C181" s="14" t="s">
        <v>18</v>
      </c>
      <c r="D181">
        <v>0.1003433318879937</v>
      </c>
      <c r="E181">
        <f t="shared" si="8"/>
        <v>-4.5062570995283234E-2</v>
      </c>
      <c r="F181">
        <f t="shared" si="9"/>
        <v>3.3723393145804324E-2</v>
      </c>
      <c r="G181">
        <v>6</v>
      </c>
    </row>
    <row r="182" spans="1:7" x14ac:dyDescent="0.2">
      <c r="A182" s="36">
        <v>6</v>
      </c>
      <c r="B182" s="37" t="s">
        <v>26</v>
      </c>
      <c r="C182" s="38" t="s">
        <v>21</v>
      </c>
      <c r="D182">
        <v>1.3044633145439186</v>
      </c>
      <c r="E182">
        <f t="shared" si="8"/>
        <v>-2.1263837732264305E-2</v>
      </c>
      <c r="F182">
        <f t="shared" si="9"/>
        <v>7.0251763452452111E-3</v>
      </c>
      <c r="G182">
        <v>8</v>
      </c>
    </row>
    <row r="183" spans="1:7" x14ac:dyDescent="0.2">
      <c r="A183" s="15">
        <v>7</v>
      </c>
      <c r="B183" s="16" t="s">
        <v>27</v>
      </c>
      <c r="C183" s="17" t="s">
        <v>15</v>
      </c>
      <c r="D183">
        <v>-0.46007041390386866</v>
      </c>
      <c r="E183">
        <f t="shared" si="8"/>
        <v>-1.5010508342693142E-2</v>
      </c>
      <c r="F183">
        <f t="shared" si="9"/>
        <v>2.0585141478400768E-2</v>
      </c>
      <c r="G183">
        <v>5</v>
      </c>
    </row>
    <row r="184" spans="1:7" x14ac:dyDescent="0.2">
      <c r="A184" s="15">
        <v>7</v>
      </c>
      <c r="B184" s="16" t="s">
        <v>27</v>
      </c>
      <c r="C184" s="17" t="s">
        <v>13</v>
      </c>
      <c r="D184">
        <v>-1.0280287236002437</v>
      </c>
      <c r="E184">
        <f t="shared" si="8"/>
        <v>4.6630093964887688E-2</v>
      </c>
      <c r="F184">
        <f t="shared" si="9"/>
        <v>3.8184883571462272E-3</v>
      </c>
      <c r="G184">
        <v>4</v>
      </c>
    </row>
    <row r="185" spans="1:7" x14ac:dyDescent="0.2">
      <c r="A185" s="12">
        <v>7</v>
      </c>
      <c r="B185" s="13" t="s">
        <v>27</v>
      </c>
      <c r="C185" s="14" t="s">
        <v>19</v>
      </c>
      <c r="D185">
        <v>0.34267624120008122</v>
      </c>
      <c r="E185">
        <f t="shared" si="8"/>
        <v>-2.5414178610369056E-2</v>
      </c>
      <c r="F185">
        <f t="shared" si="9"/>
        <v>9.4237990472304453E-3</v>
      </c>
      <c r="G185">
        <v>7</v>
      </c>
    </row>
    <row r="186" spans="1:7" x14ac:dyDescent="0.2">
      <c r="A186" s="36">
        <v>7</v>
      </c>
      <c r="B186" s="37" t="s">
        <v>27</v>
      </c>
      <c r="C186" s="38" t="s">
        <v>21</v>
      </c>
      <c r="D186">
        <v>1.1454228963040309</v>
      </c>
      <c r="E186">
        <f t="shared" si="8"/>
        <v>-2.2299135259016389E-2</v>
      </c>
      <c r="F186">
        <f t="shared" si="9"/>
        <v>1.8950188997603336E-2</v>
      </c>
      <c r="G186">
        <v>8</v>
      </c>
    </row>
    <row r="187" spans="1:7" x14ac:dyDescent="0.2">
      <c r="A187" s="15">
        <v>8</v>
      </c>
      <c r="B187" s="16" t="s">
        <v>28</v>
      </c>
      <c r="C187" s="17" t="s">
        <v>18</v>
      </c>
      <c r="D187">
        <v>-0.10034333188799371</v>
      </c>
      <c r="E187">
        <f t="shared" si="8"/>
        <v>-2.4737017222577186E-2</v>
      </c>
      <c r="F187">
        <f t="shared" si="9"/>
        <v>3.1134820059286882E-2</v>
      </c>
      <c r="G187">
        <v>6</v>
      </c>
    </row>
    <row r="188" spans="1:7" x14ac:dyDescent="0.2">
      <c r="A188" s="15">
        <v>8</v>
      </c>
      <c r="B188" s="16" t="s">
        <v>28</v>
      </c>
      <c r="C188" s="17" t="s">
        <v>19</v>
      </c>
      <c r="D188">
        <v>0.3010299956639812</v>
      </c>
      <c r="E188">
        <f t="shared" si="8"/>
        <v>-2.3181500773885172E-2</v>
      </c>
      <c r="F188">
        <f t="shared" si="9"/>
        <v>1.4784823904012026E-2</v>
      </c>
      <c r="G188">
        <v>7</v>
      </c>
    </row>
    <row r="189" spans="1:7" x14ac:dyDescent="0.2">
      <c r="A189" s="15">
        <v>8</v>
      </c>
      <c r="B189" s="16" t="s">
        <v>28</v>
      </c>
      <c r="C189" s="17" t="s">
        <v>20</v>
      </c>
      <c r="D189">
        <v>-1.3044633145439186</v>
      </c>
      <c r="E189">
        <f t="shared" si="8"/>
        <v>5.1314921761086638E-2</v>
      </c>
      <c r="F189">
        <f t="shared" si="9"/>
        <v>5.7616535134312136E-3</v>
      </c>
      <c r="G189">
        <v>3</v>
      </c>
    </row>
    <row r="190" spans="1:7" x14ac:dyDescent="0.2">
      <c r="A190" s="42">
        <v>8</v>
      </c>
      <c r="B190" s="43" t="s">
        <v>28</v>
      </c>
      <c r="C190" s="44" t="s">
        <v>21</v>
      </c>
      <c r="D190">
        <v>1.103776650767931</v>
      </c>
      <c r="E190">
        <f t="shared" si="8"/>
        <v>-2.0813253251189552E-2</v>
      </c>
      <c r="F190">
        <f t="shared" si="9"/>
        <v>1.6007700663695314E-2</v>
      </c>
      <c r="G190">
        <v>8</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9379-0386-E346-9AC2-AAD9249716CC}">
  <dimension ref="A1:L190"/>
  <sheetViews>
    <sheetView workbookViewId="0">
      <selection activeCell="I129" sqref="I129:J129"/>
    </sheetView>
  </sheetViews>
  <sheetFormatPr baseColWidth="10" defaultRowHeight="16" x14ac:dyDescent="0.2"/>
  <cols>
    <col min="4" max="4" width="12"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6</v>
      </c>
    </row>
    <row r="4" spans="1:12" ht="17" thickBot="1" x14ac:dyDescent="0.25">
      <c r="A4" s="3" t="s">
        <v>7</v>
      </c>
      <c r="D4" s="7">
        <v>0</v>
      </c>
      <c r="E4" s="3">
        <v>24</v>
      </c>
    </row>
    <row r="5" spans="1:12" ht="18" thickBot="1" x14ac:dyDescent="0.25">
      <c r="A5" s="3" t="s">
        <v>8</v>
      </c>
      <c r="B5" s="8"/>
      <c r="C5" s="9" t="s">
        <v>9</v>
      </c>
      <c r="D5" s="7" t="s">
        <v>4</v>
      </c>
      <c r="E5" s="3">
        <v>0.04</v>
      </c>
    </row>
    <row r="6" spans="1:12" ht="17" thickBot="1" x14ac:dyDescent="0.25">
      <c r="A6" s="7" t="s">
        <v>10</v>
      </c>
      <c r="B6" s="10" t="s">
        <v>11</v>
      </c>
      <c r="C6" s="11" t="s">
        <v>12</v>
      </c>
      <c r="D6" s="3">
        <v>1</v>
      </c>
      <c r="E6" s="3">
        <v>10</v>
      </c>
      <c r="F6" s="63" t="s">
        <v>31</v>
      </c>
      <c r="G6" s="63" t="s">
        <v>32</v>
      </c>
      <c r="H6" s="63" t="s">
        <v>33</v>
      </c>
      <c r="I6" t="s">
        <v>34</v>
      </c>
      <c r="J6" t="s">
        <v>35</v>
      </c>
      <c r="K6" t="s">
        <v>36</v>
      </c>
      <c r="L6" t="s">
        <v>37</v>
      </c>
    </row>
    <row r="7" spans="1:12" x14ac:dyDescent="0.2">
      <c r="A7" s="12">
        <v>1</v>
      </c>
      <c r="B7" s="13" t="s">
        <v>16</v>
      </c>
      <c r="C7" s="14" t="s">
        <v>17</v>
      </c>
      <c r="D7" s="12">
        <v>0.23776067804170853</v>
      </c>
      <c r="E7" s="12">
        <v>4.1851411268519517E-2</v>
      </c>
      <c r="F7">
        <f>LN(D7/(D8+D9+D10))</f>
        <v>-1.1649959638723146</v>
      </c>
      <c r="G7">
        <f>LN(E7/(E8+E9+E10))</f>
        <v>-3.1808492305125409</v>
      </c>
      <c r="H7">
        <f>G7-F7</f>
        <v>-2.0158532666402262</v>
      </c>
      <c r="I7">
        <v>29364.18</v>
      </c>
      <c r="J7">
        <v>860098827.99999988</v>
      </c>
      <c r="K7">
        <f>LN(J7/I7)/LN(2)</f>
        <v>14.838157468105171</v>
      </c>
      <c r="L7">
        <f>H7/K7</f>
        <v>-0.13585603677365812</v>
      </c>
    </row>
    <row r="8" spans="1:12" x14ac:dyDescent="0.2">
      <c r="A8" s="15">
        <v>1</v>
      </c>
      <c r="B8" s="16" t="s">
        <v>16</v>
      </c>
      <c r="C8" s="17" t="s">
        <v>15</v>
      </c>
      <c r="D8" s="15">
        <v>0.27489684398349507</v>
      </c>
      <c r="E8" s="15">
        <v>0.93013950470422835</v>
      </c>
      <c r="F8">
        <f>LN(D8/(D7+D9+D10))</f>
        <v>-0.96991801438706005</v>
      </c>
      <c r="G8">
        <f>LN(E8/(E7+E9+E10))</f>
        <v>2.0565682957650173</v>
      </c>
      <c r="H8">
        <f t="shared" ref="H8:H38" si="0">G8-F8</f>
        <v>3.0264863101520776</v>
      </c>
      <c r="I8">
        <v>25062.77</v>
      </c>
      <c r="J8">
        <v>791721828</v>
      </c>
      <c r="K8">
        <f>LN(J7/I7)/LN(2)</f>
        <v>14.838157468105171</v>
      </c>
      <c r="L8">
        <f t="shared" ref="L8:L38" si="1">H8/K8</f>
        <v>0.20396645046108675</v>
      </c>
    </row>
    <row r="9" spans="1:12" x14ac:dyDescent="0.2">
      <c r="A9" s="15">
        <v>1</v>
      </c>
      <c r="B9" s="16" t="s">
        <v>16</v>
      </c>
      <c r="C9" s="17" t="s">
        <v>14</v>
      </c>
      <c r="D9" s="15">
        <v>0.242444518791123</v>
      </c>
      <c r="E9" s="15">
        <v>4.8664431707580837E-3</v>
      </c>
      <c r="F9">
        <f>LN(D9/(D7+D8+D10))</f>
        <v>-1.1393238815101474</v>
      </c>
      <c r="G9">
        <f>LN(E9/(E7+E8+E10))</f>
        <v>-5.3686722730070482</v>
      </c>
      <c r="H9">
        <f t="shared" si="0"/>
        <v>-4.2293483914969006</v>
      </c>
      <c r="I9">
        <v>24537.695</v>
      </c>
      <c r="J9">
        <v>839169727.99999988</v>
      </c>
      <c r="K9">
        <f>LN(J7/I7)/LN(2)</f>
        <v>14.838157468105171</v>
      </c>
      <c r="L9">
        <f t="shared" si="1"/>
        <v>-0.28503191185212479</v>
      </c>
    </row>
    <row r="10" spans="1:12" x14ac:dyDescent="0.2">
      <c r="A10" s="15">
        <v>1</v>
      </c>
      <c r="B10" s="16" t="s">
        <v>16</v>
      </c>
      <c r="C10" s="17" t="s">
        <v>13</v>
      </c>
      <c r="D10" s="15">
        <v>0.24489795918367346</v>
      </c>
      <c r="E10" s="15">
        <v>7.2239645290364446E-2</v>
      </c>
      <c r="F10">
        <f>LN(D10/(D7+D8+D9))</f>
        <v>-1.1260112628562244</v>
      </c>
      <c r="G10">
        <f>LN(E10/(E7+E8+E9))</f>
        <v>-2.6043516436131977</v>
      </c>
      <c r="H10">
        <f t="shared" si="0"/>
        <v>-1.4783403807569733</v>
      </c>
      <c r="I10">
        <v>24942.785</v>
      </c>
      <c r="J10">
        <v>878167580.00000012</v>
      </c>
      <c r="K10">
        <f>LN(J7/I7)/LN(2)</f>
        <v>14.838157468105171</v>
      </c>
      <c r="L10">
        <f t="shared" si="1"/>
        <v>-9.9630994207649218E-2</v>
      </c>
    </row>
    <row r="11" spans="1:12" x14ac:dyDescent="0.2">
      <c r="A11" s="24">
        <v>2</v>
      </c>
      <c r="B11" s="25" t="s">
        <v>22</v>
      </c>
      <c r="C11" s="26" t="s">
        <v>17</v>
      </c>
      <c r="D11" s="24">
        <v>0.25642111205193341</v>
      </c>
      <c r="E11" s="24">
        <v>7.4580484773151025E-3</v>
      </c>
      <c r="F11">
        <f>LN(D11/(D12+D13+D14))</f>
        <v>-1.0646538018131142</v>
      </c>
      <c r="G11">
        <f>LN(E11/(E12+E13+E14))</f>
        <v>-4.9247142315886165</v>
      </c>
      <c r="H11">
        <f t="shared" si="0"/>
        <v>-3.8600604297755021</v>
      </c>
      <c r="I11">
        <v>25589.41</v>
      </c>
      <c r="J11">
        <v>913013380.00000012</v>
      </c>
      <c r="K11">
        <f>LN(J8/I8)/LN(2)</f>
        <v>14.947160133268389</v>
      </c>
      <c r="L11">
        <f t="shared" si="1"/>
        <v>-0.25824707806428315</v>
      </c>
    </row>
    <row r="12" spans="1:12" x14ac:dyDescent="0.2">
      <c r="A12" s="12">
        <v>2</v>
      </c>
      <c r="B12" s="13" t="s">
        <v>22</v>
      </c>
      <c r="C12" s="14" t="s">
        <v>14</v>
      </c>
      <c r="D12" s="12">
        <v>0.20688681907987572</v>
      </c>
      <c r="E12" s="12">
        <v>2.2001243008079551E-2</v>
      </c>
      <c r="F12">
        <f>LN(D12/(D11+D13+D14))</f>
        <v>-1.3437940604411405</v>
      </c>
      <c r="G12">
        <f>LN(E12/(E11+E13+E14))</f>
        <v>-3.8286413964890951</v>
      </c>
      <c r="H12">
        <f t="shared" si="0"/>
        <v>-2.4848473360479546</v>
      </c>
      <c r="I12">
        <v>23876.84</v>
      </c>
      <c r="J12">
        <v>939692968</v>
      </c>
      <c r="K12">
        <f>LN(J8/I8)/LN(2)</f>
        <v>14.947160133268389</v>
      </c>
      <c r="L12">
        <f t="shared" si="1"/>
        <v>-0.16624210310809126</v>
      </c>
    </row>
    <row r="13" spans="1:12" x14ac:dyDescent="0.2">
      <c r="A13" s="15">
        <v>2</v>
      </c>
      <c r="B13" s="16" t="s">
        <v>22</v>
      </c>
      <c r="C13" s="17" t="s">
        <v>18</v>
      </c>
      <c r="D13" s="15">
        <v>0.2888794806661022</v>
      </c>
      <c r="E13" s="15">
        <v>0.95860783095090119</v>
      </c>
      <c r="F13">
        <f>LN(D13/(D11+D12+D14))</f>
        <v>-0.90083234301930837</v>
      </c>
      <c r="G13">
        <f>LN(E13/(E11+E12+E14))</f>
        <v>2.5420040452308834</v>
      </c>
      <c r="H13">
        <f t="shared" si="0"/>
        <v>3.4428363882501918</v>
      </c>
      <c r="I13">
        <v>20950.605</v>
      </c>
      <c r="J13">
        <v>867439940</v>
      </c>
      <c r="K13">
        <f>LN(J8/I8)/LN(2)</f>
        <v>14.947160133268389</v>
      </c>
      <c r="L13">
        <f t="shared" si="1"/>
        <v>0.2303338130824836</v>
      </c>
    </row>
    <row r="14" spans="1:12" x14ac:dyDescent="0.2">
      <c r="A14" s="15">
        <v>2</v>
      </c>
      <c r="B14" s="16" t="s">
        <v>22</v>
      </c>
      <c r="C14" s="17" t="s">
        <v>20</v>
      </c>
      <c r="D14" s="15">
        <v>0.24781258820208862</v>
      </c>
      <c r="E14" s="15">
        <v>4.5991298943443129E-2</v>
      </c>
      <c r="F14">
        <f>LN(D14/(D11+D12+D13))</f>
        <v>-1.1103127429648281</v>
      </c>
      <c r="G14">
        <f>LN(E14/(E11+E12+E13))</f>
        <v>-3.0672984079348424</v>
      </c>
      <c r="H14">
        <f t="shared" si="0"/>
        <v>-1.9569856649700144</v>
      </c>
      <c r="I14">
        <v>24801.43</v>
      </c>
      <c r="J14">
        <v>881122364</v>
      </c>
      <c r="K14">
        <f>LN(J8/I8)/LN(2)</f>
        <v>14.947160133268389</v>
      </c>
      <c r="L14">
        <f t="shared" si="1"/>
        <v>-0.13092692173774781</v>
      </c>
    </row>
    <row r="15" spans="1:12" x14ac:dyDescent="0.2">
      <c r="A15" s="24">
        <v>3</v>
      </c>
      <c r="B15" s="25" t="s">
        <v>23</v>
      </c>
      <c r="C15" s="26" t="s">
        <v>17</v>
      </c>
      <c r="D15" s="24">
        <v>0.26937269372693728</v>
      </c>
      <c r="E15" s="24">
        <v>6.6108417805200532E-3</v>
      </c>
      <c r="F15">
        <f>LN(D15/(D16+D17+D18))</f>
        <v>-0.99780758954614412</v>
      </c>
      <c r="G15">
        <f>LN(E15/(E16+E17+E18))</f>
        <v>-5.0124114934975115</v>
      </c>
      <c r="H15">
        <f t="shared" si="0"/>
        <v>-4.0146039039513672</v>
      </c>
      <c r="K15">
        <f>LN(J9/I9)/LN(2)</f>
        <v>15.061675282209272</v>
      </c>
      <c r="L15">
        <f t="shared" si="1"/>
        <v>-0.26654431387811051</v>
      </c>
    </row>
    <row r="16" spans="1:12" x14ac:dyDescent="0.2">
      <c r="A16" s="12">
        <v>3</v>
      </c>
      <c r="B16" s="13" t="s">
        <v>23</v>
      </c>
      <c r="C16" s="14" t="s">
        <v>13</v>
      </c>
      <c r="D16" s="12">
        <v>0.21291512915129163</v>
      </c>
      <c r="E16" s="12">
        <v>7.6465403261348541E-2</v>
      </c>
      <c r="F16">
        <f>LN(D16/(D15+D17+D18))</f>
        <v>-1.3074424519632504</v>
      </c>
      <c r="G16">
        <f>LN(E16/(E15+E17+E18))</f>
        <v>-2.4913698679782135</v>
      </c>
      <c r="H16">
        <f t="shared" si="0"/>
        <v>-1.1839274160149631</v>
      </c>
      <c r="K16">
        <f>LN(J9/I9)/LN(2)</f>
        <v>15.061675282209272</v>
      </c>
      <c r="L16">
        <f t="shared" si="1"/>
        <v>-7.8605294154323491E-2</v>
      </c>
    </row>
    <row r="17" spans="1:12" x14ac:dyDescent="0.2">
      <c r="A17" s="15">
        <v>3</v>
      </c>
      <c r="B17" s="16" t="s">
        <v>23</v>
      </c>
      <c r="C17" s="17" t="s">
        <v>19</v>
      </c>
      <c r="D17" s="15">
        <v>0.28450184501845016</v>
      </c>
      <c r="E17" s="15">
        <v>0.89378580872631119</v>
      </c>
      <c r="F17">
        <f>LN(D17/(D15+D16+D18))</f>
        <v>-0.92223928167932268</v>
      </c>
      <c r="G17">
        <f>LN(E17/(E15+E16+E18))</f>
        <v>2.1300084312204195</v>
      </c>
      <c r="H17">
        <f t="shared" si="0"/>
        <v>3.0522477128997423</v>
      </c>
      <c r="K17">
        <f>LN(J9/I9)/LN(2)</f>
        <v>15.061675282209272</v>
      </c>
      <c r="L17">
        <f t="shared" si="1"/>
        <v>0.20264994801109756</v>
      </c>
    </row>
    <row r="18" spans="1:12" x14ac:dyDescent="0.2">
      <c r="A18" s="15">
        <v>3</v>
      </c>
      <c r="B18" s="16" t="s">
        <v>23</v>
      </c>
      <c r="C18" s="17" t="s">
        <v>20</v>
      </c>
      <c r="D18" s="15">
        <v>0.23321033210332104</v>
      </c>
      <c r="E18" s="15">
        <v>2.3137946231820184E-2</v>
      </c>
      <c r="F18">
        <f>LN(D18/(D15+D16+D17))</f>
        <v>-1.1902717775123153</v>
      </c>
      <c r="G18">
        <f>LN(E18/(E15+E16+E17))</f>
        <v>-3.7428714845875302</v>
      </c>
      <c r="H18">
        <f t="shared" si="0"/>
        <v>-2.5525997070752151</v>
      </c>
      <c r="K18">
        <f>LN(J9/I9)/LN(2)</f>
        <v>15.061675282209272</v>
      </c>
      <c r="L18">
        <f t="shared" si="1"/>
        <v>-0.1694764798236173</v>
      </c>
    </row>
    <row r="19" spans="1:12" x14ac:dyDescent="0.2">
      <c r="A19" s="24">
        <v>4</v>
      </c>
      <c r="B19" s="25" t="s">
        <v>24</v>
      </c>
      <c r="C19" s="26" t="s">
        <v>17</v>
      </c>
      <c r="D19" s="24">
        <v>0.26003276003276005</v>
      </c>
      <c r="E19" s="24">
        <v>6.6489361702127658E-4</v>
      </c>
      <c r="F19">
        <f>LN(D19/(D20+D21+D22))</f>
        <v>-1.0457982916995368</v>
      </c>
      <c r="G19">
        <f>LN(E19/(E20+E21+E22))</f>
        <v>-7.3152183897529746</v>
      </c>
      <c r="H19">
        <f t="shared" si="0"/>
        <v>-6.2694200980534376</v>
      </c>
      <c r="K19">
        <f>LN(J10/I10)/LN(2)</f>
        <v>15.103586094847135</v>
      </c>
      <c r="L19">
        <f t="shared" si="1"/>
        <v>-0.41509480322639175</v>
      </c>
    </row>
    <row r="20" spans="1:12" x14ac:dyDescent="0.2">
      <c r="A20" s="12">
        <v>4</v>
      </c>
      <c r="B20" s="13" t="s">
        <v>24</v>
      </c>
      <c r="C20" s="14" t="s">
        <v>15</v>
      </c>
      <c r="D20" s="12">
        <v>0.2399672399672399</v>
      </c>
      <c r="E20" s="12">
        <v>0.49202127659574468</v>
      </c>
      <c r="F20">
        <f>LN(D20/(D19+D21+D22))</f>
        <v>-1.1528591237691337</v>
      </c>
      <c r="G20">
        <f>LN(E20/(E19+E21+E22))</f>
        <v>-3.1917602968305085E-2</v>
      </c>
      <c r="H20">
        <f t="shared" si="0"/>
        <v>1.1209415208008287</v>
      </c>
      <c r="K20">
        <f>LN(J10/I10)/LN(2)</f>
        <v>15.103586094847135</v>
      </c>
      <c r="L20">
        <f t="shared" si="1"/>
        <v>7.4216912047348704E-2</v>
      </c>
    </row>
    <row r="21" spans="1:12" x14ac:dyDescent="0.2">
      <c r="A21" s="15">
        <v>4</v>
      </c>
      <c r="B21" s="16" t="s">
        <v>24</v>
      </c>
      <c r="C21" s="17" t="s">
        <v>18</v>
      </c>
      <c r="D21" s="15">
        <v>0.25634725634725636</v>
      </c>
      <c r="E21" s="15">
        <v>0.19481382978723405</v>
      </c>
      <c r="F21">
        <f>LN(D21/(D19+D20+D22))</f>
        <v>-1.0650411880611399</v>
      </c>
      <c r="G21">
        <f>LN(E21/(E19+E20+E22))</f>
        <v>-1.4190291345360249</v>
      </c>
      <c r="H21">
        <f t="shared" si="0"/>
        <v>-0.35398794647488496</v>
      </c>
      <c r="K21">
        <f>LN(J10/I10)/LN(2)</f>
        <v>15.103586094847135</v>
      </c>
      <c r="L21">
        <f t="shared" si="1"/>
        <v>-2.3437344234138836E-2</v>
      </c>
    </row>
    <row r="22" spans="1:12" x14ac:dyDescent="0.2">
      <c r="A22" s="15">
        <v>4</v>
      </c>
      <c r="B22" s="16" t="s">
        <v>24</v>
      </c>
      <c r="C22" s="17" t="s">
        <v>19</v>
      </c>
      <c r="D22" s="15">
        <v>0.24365274365274364</v>
      </c>
      <c r="E22" s="15">
        <v>0.3125</v>
      </c>
      <c r="F22">
        <f>LN(D22/(D19+D20+D21))</f>
        <v>-1.1327565746536101</v>
      </c>
      <c r="G22">
        <f>LN(E22/(E19+E20+E21))</f>
        <v>-0.78845736036427017</v>
      </c>
      <c r="H22">
        <f t="shared" si="0"/>
        <v>0.34429921428933996</v>
      </c>
      <c r="K22">
        <f>LN(J10/I10)/LN(2)</f>
        <v>15.103586094847135</v>
      </c>
      <c r="L22">
        <f t="shared" si="1"/>
        <v>2.2795858687282483E-2</v>
      </c>
    </row>
    <row r="23" spans="1:12" x14ac:dyDescent="0.2">
      <c r="A23" s="15">
        <v>5</v>
      </c>
      <c r="B23" s="16" t="s">
        <v>25</v>
      </c>
      <c r="C23" s="17" t="s">
        <v>14</v>
      </c>
      <c r="D23" s="15">
        <v>0.24978267168936541</v>
      </c>
      <c r="E23" s="15">
        <v>4.5871559633027525E-3</v>
      </c>
      <c r="F23">
        <f>LN(D23/(D24+D25+D26))</f>
        <v>-1.0997717090878445</v>
      </c>
      <c r="G23">
        <f>LN(E23/(E24+E25+E26))</f>
        <v>-5.3798973535404597</v>
      </c>
      <c r="H23">
        <f t="shared" si="0"/>
        <v>-4.2801256444526157</v>
      </c>
      <c r="K23">
        <f>LN(J11/I11)/LN(2)</f>
        <v>15.122801497887719</v>
      </c>
      <c r="L23">
        <f t="shared" si="1"/>
        <v>-0.28302465287601924</v>
      </c>
    </row>
    <row r="24" spans="1:12" x14ac:dyDescent="0.2">
      <c r="A24" s="15">
        <v>5</v>
      </c>
      <c r="B24" s="16" t="s">
        <v>25</v>
      </c>
      <c r="C24" s="17" t="s">
        <v>13</v>
      </c>
      <c r="D24" s="15">
        <v>0.2594417077175698</v>
      </c>
      <c r="E24" s="15">
        <v>6.544888597640891E-2</v>
      </c>
      <c r="F24">
        <f>LN(D24/(D23+D25+D26))</f>
        <v>-1.0488723064757113</v>
      </c>
      <c r="G24">
        <f>LN(E24/(E23+E25+E26))</f>
        <v>-2.6587968508300945</v>
      </c>
      <c r="H24">
        <f t="shared" si="0"/>
        <v>-1.6099245443543833</v>
      </c>
      <c r="K24">
        <f>LN(J11/I11)/LN(2)</f>
        <v>15.122801497887719</v>
      </c>
      <c r="L24">
        <f t="shared" si="1"/>
        <v>-0.10645676626643878</v>
      </c>
    </row>
    <row r="25" spans="1:12" x14ac:dyDescent="0.2">
      <c r="A25" s="12">
        <v>5</v>
      </c>
      <c r="B25" s="13" t="s">
        <v>25</v>
      </c>
      <c r="C25" s="14" t="s">
        <v>20</v>
      </c>
      <c r="D25" s="12">
        <v>0.21761808171544472</v>
      </c>
      <c r="E25" s="12">
        <v>3.2437745740497959E-2</v>
      </c>
      <c r="F25">
        <f>LN(D25/(D23+D24+D26))</f>
        <v>-1.2796014002282861</v>
      </c>
      <c r="G25">
        <f>LN(E25/(E23+E24+E26))</f>
        <v>-3.3954570316093351</v>
      </c>
      <c r="H25">
        <f t="shared" si="0"/>
        <v>-2.115855631381049</v>
      </c>
      <c r="K25">
        <f>LN(J11/I11)/LN(2)</f>
        <v>15.122801497887719</v>
      </c>
      <c r="L25">
        <f t="shared" si="1"/>
        <v>-0.13991161833847926</v>
      </c>
    </row>
    <row r="26" spans="1:12" x14ac:dyDescent="0.2">
      <c r="A26" s="36">
        <v>5</v>
      </c>
      <c r="B26" s="37" t="s">
        <v>25</v>
      </c>
      <c r="C26" s="38" t="s">
        <v>21</v>
      </c>
      <c r="D26" s="36">
        <v>0.27315753887762001</v>
      </c>
      <c r="E26" s="36">
        <v>0.89752621231979035</v>
      </c>
      <c r="F26">
        <f>LN(D26/(D23+D24+D25))</f>
        <v>-0.97866106260061314</v>
      </c>
      <c r="G26">
        <f>LN(E26/(E23+E24+E25))</f>
        <v>2.1700352899384829</v>
      </c>
      <c r="H26">
        <f t="shared" si="0"/>
        <v>3.1486963525390959</v>
      </c>
      <c r="K26">
        <f>LN(J11/I11)/LN(2)</f>
        <v>15.122801497887719</v>
      </c>
      <c r="L26">
        <f t="shared" si="1"/>
        <v>0.20820853550044222</v>
      </c>
    </row>
    <row r="27" spans="1:12" x14ac:dyDescent="0.2">
      <c r="A27" s="15">
        <v>6</v>
      </c>
      <c r="B27" s="16" t="s">
        <v>26</v>
      </c>
      <c r="C27" s="17" t="s">
        <v>15</v>
      </c>
      <c r="D27" s="15">
        <v>0.26110856619331196</v>
      </c>
      <c r="E27" s="15">
        <v>0.44785761371127225</v>
      </c>
      <c r="F27">
        <f>LN(D27/(D28+D29+D30))</f>
        <v>-1.0402147172966132</v>
      </c>
      <c r="G27">
        <f>LN(E27/(E28+E29+E30))</f>
        <v>-0.20933060382984367</v>
      </c>
      <c r="H27">
        <f t="shared" si="0"/>
        <v>0.83088411346676949</v>
      </c>
      <c r="K27">
        <f>LN(J12/I12)/LN(2)</f>
        <v>15.264289917614073</v>
      </c>
      <c r="L27">
        <f t="shared" si="1"/>
        <v>5.4433197872373947E-2</v>
      </c>
    </row>
    <row r="28" spans="1:12" x14ac:dyDescent="0.2">
      <c r="A28" s="15">
        <v>6</v>
      </c>
      <c r="B28" s="16" t="s">
        <v>26</v>
      </c>
      <c r="C28" s="17" t="s">
        <v>14</v>
      </c>
      <c r="D28" s="15">
        <v>0.24339593831119255</v>
      </c>
      <c r="E28" s="15">
        <v>9.2287409360580091E-4</v>
      </c>
      <c r="F28">
        <f>LN(D28/(D27+D29+D30))</f>
        <v>-1.1341505874139279</v>
      </c>
      <c r="G28">
        <f>LN(E28/(E27+E29+E30))</f>
        <v>-6.9870944425232331</v>
      </c>
      <c r="H28">
        <f t="shared" si="0"/>
        <v>-5.8529438551093049</v>
      </c>
      <c r="K28">
        <f>LN(J12/I12)/LN(2)</f>
        <v>15.264289917614073</v>
      </c>
      <c r="L28">
        <f t="shared" si="1"/>
        <v>-0.38344029671209007</v>
      </c>
    </row>
    <row r="29" spans="1:12" x14ac:dyDescent="0.2">
      <c r="A29" s="12">
        <v>6</v>
      </c>
      <c r="B29" s="13" t="s">
        <v>26</v>
      </c>
      <c r="C29" s="14" t="s">
        <v>18</v>
      </c>
      <c r="D29" s="12">
        <v>0.24644983967017864</v>
      </c>
      <c r="E29" s="12">
        <v>0.22425840474620962</v>
      </c>
      <c r="F29">
        <f>LN(D29/(D27+D28+D30))</f>
        <v>-1.1176371030376879</v>
      </c>
      <c r="G29">
        <f>LN(E29/(E27+E28+E30))</f>
        <v>-1.2410204893254666</v>
      </c>
      <c r="H29">
        <f t="shared" si="0"/>
        <v>-0.12338338628777867</v>
      </c>
      <c r="K29">
        <f>LN(J12/I12)/LN(2)</f>
        <v>15.264289917614073</v>
      </c>
      <c r="L29">
        <f t="shared" si="1"/>
        <v>-8.0831395992683325E-3</v>
      </c>
    </row>
    <row r="30" spans="1:12" x14ac:dyDescent="0.2">
      <c r="A30" s="36">
        <v>6</v>
      </c>
      <c r="B30" s="37" t="s">
        <v>26</v>
      </c>
      <c r="C30" s="38" t="s">
        <v>21</v>
      </c>
      <c r="D30" s="36">
        <v>0.24904565582531685</v>
      </c>
      <c r="E30" s="36">
        <v>0.32696110744891232</v>
      </c>
      <c r="F30">
        <f>LN(D30/(D27+D28+D29))</f>
        <v>-1.1037086201551238</v>
      </c>
      <c r="G30">
        <f>LN(E30/(E27+E28+E29))</f>
        <v>-0.72196189143973821</v>
      </c>
      <c r="H30">
        <f t="shared" si="0"/>
        <v>0.38174672871538562</v>
      </c>
      <c r="K30">
        <f>LN(J12/I12)/LN(2)</f>
        <v>15.264289917614073</v>
      </c>
      <c r="L30">
        <f t="shared" si="1"/>
        <v>2.5009137717888392E-2</v>
      </c>
    </row>
    <row r="31" spans="1:12" x14ac:dyDescent="0.2">
      <c r="A31" s="15">
        <v>7</v>
      </c>
      <c r="B31" s="16" t="s">
        <v>27</v>
      </c>
      <c r="C31" s="17" t="s">
        <v>15</v>
      </c>
      <c r="D31" s="15">
        <v>0.26397613065326631</v>
      </c>
      <c r="E31" s="15">
        <v>0.34212168486739469</v>
      </c>
      <c r="F31">
        <f>LN(D31/(D32+D33+D34))</f>
        <v>-1.0254038645140906</v>
      </c>
      <c r="G31">
        <f>LN(E31/(E32+E33+E34))</f>
        <v>-0.6538535053286717</v>
      </c>
      <c r="H31">
        <f t="shared" si="0"/>
        <v>0.3715503591854189</v>
      </c>
      <c r="K31">
        <f>LN(J13/I13)/LN(2)</f>
        <v>15.337484345180572</v>
      </c>
      <c r="L31">
        <f t="shared" si="1"/>
        <v>2.4224987020258604E-2</v>
      </c>
    </row>
    <row r="32" spans="1:12" x14ac:dyDescent="0.2">
      <c r="A32" s="15">
        <v>7</v>
      </c>
      <c r="B32" s="16" t="s">
        <v>27</v>
      </c>
      <c r="C32" s="17" t="s">
        <v>13</v>
      </c>
      <c r="D32" s="15">
        <v>0.25094221105527637</v>
      </c>
      <c r="E32" s="15">
        <v>3.2605304212168486E-2</v>
      </c>
      <c r="F32">
        <f>LN(D32/(D31+D33+D34))</f>
        <v>-1.093593457556167</v>
      </c>
      <c r="G32">
        <f>LN(E32/(E31+E33+E34))</f>
        <v>-3.3901315963850669</v>
      </c>
      <c r="H32">
        <f t="shared" si="0"/>
        <v>-2.2965381388288999</v>
      </c>
      <c r="K32">
        <f>LN(J13/I13)/LN(2)</f>
        <v>15.337484345180572</v>
      </c>
      <c r="L32">
        <f t="shared" si="1"/>
        <v>-0.14973369081550394</v>
      </c>
    </row>
    <row r="33" spans="1:12" x14ac:dyDescent="0.2">
      <c r="A33" s="12">
        <v>7</v>
      </c>
      <c r="B33" s="13" t="s">
        <v>27</v>
      </c>
      <c r="C33" s="14" t="s">
        <v>19</v>
      </c>
      <c r="D33" s="12">
        <v>0.22974246231155782</v>
      </c>
      <c r="E33" s="12">
        <v>0.30327613104524187</v>
      </c>
      <c r="F33">
        <f>LN(D33/(D31+D32+D34))</f>
        <v>-1.2097659709793389</v>
      </c>
      <c r="G33">
        <f>LN(E33/(E31+E32+E34))</f>
        <v>-0.83174544737971856</v>
      </c>
      <c r="H33">
        <f t="shared" si="0"/>
        <v>0.37802052359962035</v>
      </c>
      <c r="K33">
        <f>LN(J13/I13)/LN(2)</f>
        <v>15.337484345180572</v>
      </c>
      <c r="L33">
        <f t="shared" si="1"/>
        <v>2.4646840061382298E-2</v>
      </c>
    </row>
    <row r="34" spans="1:12" x14ac:dyDescent="0.2">
      <c r="A34" s="36">
        <v>7</v>
      </c>
      <c r="B34" s="37" t="s">
        <v>27</v>
      </c>
      <c r="C34" s="38" t="s">
        <v>21</v>
      </c>
      <c r="D34" s="36">
        <v>0.25533919597989951</v>
      </c>
      <c r="E34" s="36">
        <v>0.32199687987519499</v>
      </c>
      <c r="F34">
        <f>LN(D34/(D31+D32+D33))</f>
        <v>-1.0703359765175948</v>
      </c>
      <c r="G34">
        <f>LN(E34/(E31+E32+E33))</f>
        <v>-0.74461003421492178</v>
      </c>
      <c r="H34">
        <f t="shared" si="0"/>
        <v>0.32572594230267304</v>
      </c>
      <c r="K34">
        <f>LN(J13/I13)/LN(2)</f>
        <v>15.337484345180572</v>
      </c>
      <c r="L34">
        <f t="shared" si="1"/>
        <v>2.1237246928634969E-2</v>
      </c>
    </row>
    <row r="35" spans="1:12" x14ac:dyDescent="0.2">
      <c r="A35" s="15">
        <v>8</v>
      </c>
      <c r="B35" s="16" t="s">
        <v>28</v>
      </c>
      <c r="C35" s="17" t="s">
        <v>18</v>
      </c>
      <c r="D35" s="15">
        <v>0.27719940510239105</v>
      </c>
      <c r="E35" s="15">
        <v>0.29662628891780957</v>
      </c>
      <c r="F35">
        <f>LN(D35/(D36+D37+D38))</f>
        <v>-0.95839626054550464</v>
      </c>
      <c r="G35">
        <f>LN(E35/(E36+E37+E38))</f>
        <v>-0.86341528525220723</v>
      </c>
      <c r="H35">
        <f t="shared" si="0"/>
        <v>9.4980975293297409E-2</v>
      </c>
      <c r="K35">
        <f>LN(J14/I14)/LN(2)</f>
        <v>15.116631457951378</v>
      </c>
      <c r="L35">
        <f t="shared" si="1"/>
        <v>6.2832103539401454E-3</v>
      </c>
    </row>
    <row r="36" spans="1:12" x14ac:dyDescent="0.2">
      <c r="A36" s="15">
        <v>8</v>
      </c>
      <c r="B36" s="16" t="s">
        <v>28</v>
      </c>
      <c r="C36" s="17" t="s">
        <v>19</v>
      </c>
      <c r="D36" s="15">
        <v>0.26072531746939709</v>
      </c>
      <c r="E36" s="15">
        <v>0.3854239663629993</v>
      </c>
      <c r="F36">
        <f>LN(D36/(D35+D37+D38))</f>
        <v>-1.0422021171387592</v>
      </c>
      <c r="G36">
        <f>LN(E36/(E35+E37+E38))</f>
        <v>-0.46658871414566649</v>
      </c>
      <c r="H36">
        <f t="shared" si="0"/>
        <v>0.57561340299309272</v>
      </c>
      <c r="K36">
        <f>LN(J14/I14)/LN(2)</f>
        <v>15.116631457951378</v>
      </c>
      <c r="L36">
        <f t="shared" si="1"/>
        <v>3.8078152834130179E-2</v>
      </c>
    </row>
    <row r="37" spans="1:12" x14ac:dyDescent="0.2">
      <c r="A37" s="15">
        <v>8</v>
      </c>
      <c r="B37" s="16" t="s">
        <v>28</v>
      </c>
      <c r="C37" s="17" t="s">
        <v>20</v>
      </c>
      <c r="D37" s="15">
        <v>0.24081912824619608</v>
      </c>
      <c r="E37" s="15">
        <v>1.2713985383922315E-2</v>
      </c>
      <c r="F37">
        <f>LN(D37/(D35+D36+D38))</f>
        <v>-1.1481939051938532</v>
      </c>
      <c r="G37">
        <f>LN(E37/(E35+E36+E38))</f>
        <v>-4.3522571803254797</v>
      </c>
      <c r="H37">
        <f t="shared" si="0"/>
        <v>-3.2040632751316265</v>
      </c>
      <c r="K37">
        <f>LN(J14/I14)/LN(2)</f>
        <v>15.116631457951378</v>
      </c>
      <c r="L37">
        <f t="shared" si="1"/>
        <v>-0.21195616788330729</v>
      </c>
    </row>
    <row r="38" spans="1:12" x14ac:dyDescent="0.2">
      <c r="A38" s="42">
        <v>8</v>
      </c>
      <c r="B38" s="43" t="s">
        <v>28</v>
      </c>
      <c r="C38" s="44" t="s">
        <v>21</v>
      </c>
      <c r="D38" s="42">
        <v>0.22125614918201575</v>
      </c>
      <c r="E38" s="42">
        <v>0.30523575933526881</v>
      </c>
      <c r="F38">
        <f>LN(D38/(D35+D36+D37))</f>
        <v>-1.2583610974347121</v>
      </c>
      <c r="G38">
        <f>LN(E38/(E35+E36+E37))</f>
        <v>-0.8224881065125953</v>
      </c>
      <c r="H38">
        <f t="shared" si="0"/>
        <v>0.43587299092211684</v>
      </c>
      <c r="K38">
        <f>LN(J14/I14)/LN(2)</f>
        <v>15.116631457951378</v>
      </c>
      <c r="L38">
        <f t="shared" si="1"/>
        <v>2.8834002610604547E-2</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6</v>
      </c>
    </row>
    <row r="42" spans="1:12" ht="17" thickBot="1" x14ac:dyDescent="0.25">
      <c r="A42" s="3" t="s">
        <v>7</v>
      </c>
      <c r="D42" s="7">
        <v>0</v>
      </c>
      <c r="E42" s="3">
        <v>24</v>
      </c>
    </row>
    <row r="43" spans="1:12" ht="18" thickBot="1" x14ac:dyDescent="0.25">
      <c r="A43" s="3" t="s">
        <v>8</v>
      </c>
      <c r="B43" s="8"/>
      <c r="C43" s="9" t="s">
        <v>9</v>
      </c>
      <c r="D43" s="7" t="s">
        <v>4</v>
      </c>
      <c r="E43" s="3">
        <v>0.04</v>
      </c>
    </row>
    <row r="44" spans="1:12" ht="17" thickBot="1" x14ac:dyDescent="0.25">
      <c r="A44" s="7" t="s">
        <v>10</v>
      </c>
      <c r="B44" s="10" t="s">
        <v>11</v>
      </c>
      <c r="C44" s="11" t="s">
        <v>12</v>
      </c>
      <c r="D44" s="3">
        <v>14</v>
      </c>
      <c r="E44" s="3">
        <v>23</v>
      </c>
      <c r="F44" s="63" t="s">
        <v>31</v>
      </c>
      <c r="G44" s="63" t="s">
        <v>32</v>
      </c>
      <c r="H44" s="63" t="s">
        <v>33</v>
      </c>
      <c r="I44" t="s">
        <v>34</v>
      </c>
      <c r="J44" t="s">
        <v>35</v>
      </c>
      <c r="K44" t="s">
        <v>36</v>
      </c>
      <c r="L44" t="s">
        <v>37</v>
      </c>
    </row>
    <row r="45" spans="1:12" x14ac:dyDescent="0.2">
      <c r="A45" s="12">
        <v>1</v>
      </c>
      <c r="B45" s="13" t="s">
        <v>16</v>
      </c>
      <c r="C45" s="14" t="s">
        <v>17</v>
      </c>
      <c r="D45" s="12">
        <v>0.24918032786885247</v>
      </c>
      <c r="E45" s="12">
        <v>5.6983331964857539E-2</v>
      </c>
      <c r="F45">
        <f>LN(D45/(D46+D47+D48))</f>
        <v>-1.1029886632679087</v>
      </c>
      <c r="G45">
        <f>LN(E45/(E46+E47+E48))</f>
        <v>-2.8748825808537046</v>
      </c>
      <c r="H45">
        <f>G45-F45</f>
        <v>-1.771893917585796</v>
      </c>
      <c r="I45">
        <v>36064.1</v>
      </c>
      <c r="J45">
        <v>1024717188.0000001</v>
      </c>
      <c r="K45">
        <f>LN(J45/I45)/LN(2)</f>
        <v>14.794302848279932</v>
      </c>
      <c r="L45">
        <f>H45/K45</f>
        <v>-0.11976866607079131</v>
      </c>
    </row>
    <row r="46" spans="1:12" x14ac:dyDescent="0.2">
      <c r="A46" s="15">
        <v>1</v>
      </c>
      <c r="B46" s="16" t="s">
        <v>16</v>
      </c>
      <c r="C46" s="17" t="s">
        <v>15</v>
      </c>
      <c r="D46" s="15">
        <v>0.27922226458253907</v>
      </c>
      <c r="E46" s="15">
        <v>0.90319402249774206</v>
      </c>
      <c r="F46">
        <f>LN(D46/(D45+D47+D48))</f>
        <v>-0.94832270519092832</v>
      </c>
      <c r="G46">
        <f>LN(E46/(E45+E47+E48))</f>
        <v>1.7077526012587241</v>
      </c>
      <c r="H46">
        <f t="shared" ref="H46:H76" si="2">G46-F46</f>
        <v>2.6560753064496523</v>
      </c>
      <c r="I46">
        <v>34945.949999999997</v>
      </c>
      <c r="J46">
        <v>1029968164</v>
      </c>
      <c r="K46">
        <f>LN(J45/I45)/LN(2)</f>
        <v>14.794302848279932</v>
      </c>
      <c r="L46">
        <f t="shared" ref="L46:L76" si="3">H46/K46</f>
        <v>0.17953365790118744</v>
      </c>
    </row>
    <row r="47" spans="1:12" x14ac:dyDescent="0.2">
      <c r="A47" s="15">
        <v>1</v>
      </c>
      <c r="B47" s="16" t="s">
        <v>16</v>
      </c>
      <c r="C47" s="17" t="s">
        <v>14</v>
      </c>
      <c r="D47" s="15">
        <v>0.21570720548989705</v>
      </c>
      <c r="E47" s="15">
        <v>5.1728384924870675E-3</v>
      </c>
      <c r="F47">
        <f>LN(D47/(D45+D46+D48))</f>
        <v>-1.2908604550332943</v>
      </c>
      <c r="G47">
        <f>LN(E47/(E45+E46+E48))</f>
        <v>-5.3242480819043188</v>
      </c>
      <c r="H47">
        <f t="shared" si="2"/>
        <v>-4.0333876268710247</v>
      </c>
      <c r="I47">
        <v>35827.4</v>
      </c>
      <c r="J47">
        <v>944940624</v>
      </c>
      <c r="K47">
        <f>LN(J45/I45)/LN(2)</f>
        <v>14.794302848279932</v>
      </c>
      <c r="L47">
        <f t="shared" si="3"/>
        <v>-0.27263113836688618</v>
      </c>
    </row>
    <row r="48" spans="1:12" x14ac:dyDescent="0.2">
      <c r="A48" s="15">
        <v>1</v>
      </c>
      <c r="B48" s="16" t="s">
        <v>16</v>
      </c>
      <c r="C48" s="17" t="s">
        <v>13</v>
      </c>
      <c r="D48" s="15">
        <v>0.25589020205871138</v>
      </c>
      <c r="E48" s="15">
        <v>0.10156827325724609</v>
      </c>
      <c r="F48">
        <f>LN(D48/(D45+D46+D47))</f>
        <v>-1.0674401475543644</v>
      </c>
      <c r="G48">
        <f>LN(E48/(E45+E46+E47))</f>
        <v>-2.251759714475253</v>
      </c>
      <c r="H48">
        <f t="shared" si="2"/>
        <v>-1.1843195669208886</v>
      </c>
      <c r="I48">
        <v>36074.35</v>
      </c>
      <c r="J48">
        <v>1094476268</v>
      </c>
      <c r="K48">
        <f>LN(J45/I45)/LN(2)</f>
        <v>14.794302848279932</v>
      </c>
      <c r="L48">
        <f t="shared" si="3"/>
        <v>-8.0052407948278836E-2</v>
      </c>
    </row>
    <row r="49" spans="1:12" x14ac:dyDescent="0.2">
      <c r="A49" s="24">
        <v>2</v>
      </c>
      <c r="B49" s="25" t="s">
        <v>22</v>
      </c>
      <c r="C49" s="26" t="s">
        <v>17</v>
      </c>
      <c r="D49" s="24">
        <v>0.26222137185496985</v>
      </c>
      <c r="E49" s="24">
        <v>6.1773925871288953E-3</v>
      </c>
      <c r="F49">
        <f>LN(D49/(D50+D51+D52))</f>
        <v>-1.0344547399875956</v>
      </c>
      <c r="G49">
        <f>LN(E49/(E50+E51+E52))</f>
        <v>-5.1460182054324921</v>
      </c>
      <c r="H49">
        <f t="shared" si="2"/>
        <v>-4.1115634654448963</v>
      </c>
      <c r="I49">
        <v>37388.400000000001</v>
      </c>
      <c r="J49">
        <v>907546972.00000012</v>
      </c>
      <c r="K49">
        <f>LN(J46/I46)/LN(2)</f>
        <v>14.847114952613369</v>
      </c>
      <c r="L49">
        <f t="shared" si="3"/>
        <v>-0.27692676176937558</v>
      </c>
    </row>
    <row r="50" spans="1:12" x14ac:dyDescent="0.2">
      <c r="A50" s="12">
        <v>2</v>
      </c>
      <c r="B50" s="13" t="s">
        <v>22</v>
      </c>
      <c r="C50" s="14" t="s">
        <v>14</v>
      </c>
      <c r="D50" s="12">
        <v>0.21228355496029838</v>
      </c>
      <c r="E50" s="12">
        <v>5.4674534390558728E-2</v>
      </c>
      <c r="F50">
        <f>LN(D50/(D49+D51+D52))</f>
        <v>-1.3112152793972567</v>
      </c>
      <c r="G50">
        <f>LN(E50/(E49+E51+E52))</f>
        <v>-2.9187273865999881</v>
      </c>
      <c r="H50">
        <f t="shared" si="2"/>
        <v>-1.6075121072027314</v>
      </c>
      <c r="I50">
        <v>35229.599999999999</v>
      </c>
      <c r="J50">
        <v>881393848</v>
      </c>
      <c r="K50">
        <f>LN(J46/I46)/LN(2)</f>
        <v>14.847114952613369</v>
      </c>
      <c r="L50">
        <f t="shared" si="3"/>
        <v>-0.10827100836312845</v>
      </c>
    </row>
    <row r="51" spans="1:12" x14ac:dyDescent="0.2">
      <c r="A51" s="15">
        <v>2</v>
      </c>
      <c r="B51" s="16" t="s">
        <v>22</v>
      </c>
      <c r="C51" s="17" t="s">
        <v>18</v>
      </c>
      <c r="D51" s="15">
        <v>0.27800631397684877</v>
      </c>
      <c r="E51" s="15">
        <v>0.90291351650378016</v>
      </c>
      <c r="F51">
        <f>LN(D51/(D49+D50+D52))</f>
        <v>-0.95437256815464</v>
      </c>
      <c r="G51">
        <f>LN(E51/(E49+E50+E52))</f>
        <v>1.7044928404311328</v>
      </c>
      <c r="H51">
        <f t="shared" si="2"/>
        <v>2.6588654085857728</v>
      </c>
      <c r="I51">
        <v>34221.399999999994</v>
      </c>
      <c r="J51">
        <v>905812596.00000012</v>
      </c>
      <c r="K51">
        <f>LN(J46/I46)/LN(2)</f>
        <v>14.847114952613369</v>
      </c>
      <c r="L51">
        <f t="shared" si="3"/>
        <v>0.1790829677733291</v>
      </c>
    </row>
    <row r="52" spans="1:12" x14ac:dyDescent="0.2">
      <c r="A52" s="15">
        <v>2</v>
      </c>
      <c r="B52" s="16" t="s">
        <v>22</v>
      </c>
      <c r="C52" s="17" t="s">
        <v>20</v>
      </c>
      <c r="D52" s="15">
        <v>0.24748875920788291</v>
      </c>
      <c r="E52" s="15">
        <v>0.10335607597270884</v>
      </c>
      <c r="F52">
        <f>LN(D52/(D49+D50+D51))</f>
        <v>-1.1120507708057257</v>
      </c>
      <c r="G52">
        <f>LN(E52/(E49+E50+E51))</f>
        <v>-2.2326678744605473</v>
      </c>
      <c r="H52">
        <f t="shared" si="2"/>
        <v>-1.1206171036548216</v>
      </c>
      <c r="I52">
        <v>34499.199999999997</v>
      </c>
      <c r="J52">
        <v>970863280.00000012</v>
      </c>
      <c r="K52">
        <f>LN(J46/I46)/LN(2)</f>
        <v>14.847114952613369</v>
      </c>
      <c r="L52">
        <f t="shared" si="3"/>
        <v>-7.5477094858592178E-2</v>
      </c>
    </row>
    <row r="53" spans="1:12" x14ac:dyDescent="0.2">
      <c r="A53" s="24">
        <v>3</v>
      </c>
      <c r="B53" s="25" t="s">
        <v>23</v>
      </c>
      <c r="C53" s="26" t="s">
        <v>17</v>
      </c>
      <c r="D53" s="24">
        <v>0.25523325358851673</v>
      </c>
      <c r="E53" s="24">
        <v>1.2896373843119405E-2</v>
      </c>
      <c r="F53">
        <f>LN(D53/(D54+D55+D56))</f>
        <v>-1.070893230278843</v>
      </c>
      <c r="G53">
        <f>LN(E53/(E54+E55+E56))</f>
        <v>-4.3378288505429801</v>
      </c>
      <c r="H53">
        <f t="shared" si="2"/>
        <v>-3.2669356202641371</v>
      </c>
      <c r="K53">
        <f>LN(J47/I47)/LN(2)</f>
        <v>14.686872708243378</v>
      </c>
      <c r="L53">
        <f t="shared" si="3"/>
        <v>-0.22243915945635501</v>
      </c>
    </row>
    <row r="54" spans="1:12" x14ac:dyDescent="0.2">
      <c r="A54" s="12">
        <v>3</v>
      </c>
      <c r="B54" s="13" t="s">
        <v>23</v>
      </c>
      <c r="C54" s="14" t="s">
        <v>13</v>
      </c>
      <c r="D54" s="12">
        <v>0.24446770334928236</v>
      </c>
      <c r="E54" s="12">
        <v>8.0412683962979958E-2</v>
      </c>
      <c r="F54">
        <f>LN(D54/(D53+D55+D56))</f>
        <v>-1.1283393219605544</v>
      </c>
      <c r="G54">
        <f>LN(E54/(E53+E55+E56))</f>
        <v>-2.4367530754051154</v>
      </c>
      <c r="H54">
        <f t="shared" si="2"/>
        <v>-1.308413753444561</v>
      </c>
      <c r="K54">
        <f>LN(J47/I47)/LN(2)</f>
        <v>14.686872708243378</v>
      </c>
      <c r="L54">
        <f t="shared" si="3"/>
        <v>-8.9087294445616097E-2</v>
      </c>
    </row>
    <row r="55" spans="1:12" x14ac:dyDescent="0.2">
      <c r="A55" s="15">
        <v>3</v>
      </c>
      <c r="B55" s="16" t="s">
        <v>23</v>
      </c>
      <c r="C55" s="17" t="s">
        <v>19</v>
      </c>
      <c r="D55" s="15">
        <v>0.27422248803827753</v>
      </c>
      <c r="E55" s="15">
        <v>0.83826429980276129</v>
      </c>
      <c r="F55">
        <f>LN(D55/(D53+D54+D56))</f>
        <v>-0.97330373347013643</v>
      </c>
      <c r="G55">
        <f>LN(E55/(E53+E54+E56))</f>
        <v>1.6453699216601627</v>
      </c>
      <c r="H55">
        <f t="shared" si="2"/>
        <v>2.6186736551302991</v>
      </c>
      <c r="K55">
        <f>LN(J47/I47)/LN(2)</f>
        <v>14.686872708243378</v>
      </c>
      <c r="L55">
        <f t="shared" si="3"/>
        <v>0.17830028945920545</v>
      </c>
    </row>
    <row r="56" spans="1:12" x14ac:dyDescent="0.2">
      <c r="A56" s="15">
        <v>3</v>
      </c>
      <c r="B56" s="16" t="s">
        <v>23</v>
      </c>
      <c r="C56" s="17" t="s">
        <v>20</v>
      </c>
      <c r="D56" s="15">
        <v>0.22607655502392343</v>
      </c>
      <c r="E56" s="15">
        <v>6.8426642391139436E-2</v>
      </c>
      <c r="F56">
        <f>LN(D56/(D53+D54+D55))</f>
        <v>-1.2305992794412584</v>
      </c>
      <c r="G56">
        <f>LN(E56/(E53+E54+E55))</f>
        <v>-2.61111268163851</v>
      </c>
      <c r="H56">
        <f t="shared" si="2"/>
        <v>-1.3805134021972516</v>
      </c>
      <c r="K56">
        <f>LN(J47/I47)/LN(2)</f>
        <v>14.686872708243378</v>
      </c>
      <c r="L56">
        <f t="shared" si="3"/>
        <v>-9.3996416365915908E-2</v>
      </c>
    </row>
    <row r="57" spans="1:12" x14ac:dyDescent="0.2">
      <c r="A57" s="24">
        <v>4</v>
      </c>
      <c r="B57" s="25" t="s">
        <v>24</v>
      </c>
      <c r="C57" s="26" t="s">
        <v>17</v>
      </c>
      <c r="D57" s="24">
        <v>0.24199380165289255</v>
      </c>
      <c r="E57" s="24">
        <v>5.6657223796033991E-4</v>
      </c>
      <c r="F57">
        <f>LN(D57/(D58+D59+D60))</f>
        <v>-1.1417794500237746</v>
      </c>
      <c r="G57">
        <f>LN(E57/(E58+E59+E60))</f>
        <v>-7.4753392365667368</v>
      </c>
      <c r="H57">
        <f t="shared" si="2"/>
        <v>-6.3335597865429625</v>
      </c>
      <c r="K57">
        <f>LN(J48/I48)/LN(2)</f>
        <v>14.888907746740248</v>
      </c>
      <c r="L57">
        <f t="shared" si="3"/>
        <v>-0.42538780508796026</v>
      </c>
    </row>
    <row r="58" spans="1:12" x14ac:dyDescent="0.2">
      <c r="A58" s="12">
        <v>4</v>
      </c>
      <c r="B58" s="13" t="s">
        <v>24</v>
      </c>
      <c r="C58" s="14" t="s">
        <v>15</v>
      </c>
      <c r="D58" s="12">
        <v>0.26665805785123964</v>
      </c>
      <c r="E58" s="12">
        <v>0.30481586402266281</v>
      </c>
      <c r="F58">
        <f>LN(D58/(D57+D59+D60))</f>
        <v>-1.0116449344822995</v>
      </c>
      <c r="G58">
        <f>LN(E58/(E57+E59+E60))</f>
        <v>-0.82446888454912737</v>
      </c>
      <c r="H58">
        <f t="shared" si="2"/>
        <v>0.18717604993317216</v>
      </c>
      <c r="K58">
        <f>LN(J48/I48)/LN(2)</f>
        <v>14.888907746740248</v>
      </c>
      <c r="L58">
        <f t="shared" si="3"/>
        <v>1.257150981905655E-2</v>
      </c>
    </row>
    <row r="59" spans="1:12" x14ac:dyDescent="0.2">
      <c r="A59" s="15">
        <v>4</v>
      </c>
      <c r="B59" s="16" t="s">
        <v>24</v>
      </c>
      <c r="C59" s="17" t="s">
        <v>18</v>
      </c>
      <c r="D59" s="15">
        <v>0.2456095041322314</v>
      </c>
      <c r="E59" s="15">
        <v>0.34674220963172803</v>
      </c>
      <c r="F59">
        <f>LN(D59/(D57+D58+D60))</f>
        <v>-1.1221672398423506</v>
      </c>
      <c r="G59">
        <f>LN(E59/(E57+E58+E60))</f>
        <v>-0.63339023775673298</v>
      </c>
      <c r="H59">
        <f t="shared" si="2"/>
        <v>0.48877700208561758</v>
      </c>
      <c r="K59">
        <f>LN(J48/I48)/LN(2)</f>
        <v>14.888907746740248</v>
      </c>
      <c r="L59">
        <f t="shared" si="3"/>
        <v>3.2828264530863897E-2</v>
      </c>
    </row>
    <row r="60" spans="1:12" x14ac:dyDescent="0.2">
      <c r="A60" s="15">
        <v>4</v>
      </c>
      <c r="B60" s="16" t="s">
        <v>24</v>
      </c>
      <c r="C60" s="17" t="s">
        <v>19</v>
      </c>
      <c r="D60" s="15">
        <v>0.24573863636363635</v>
      </c>
      <c r="E60" s="15">
        <v>0.34787535410764875</v>
      </c>
      <c r="F60">
        <f>LN(D60/(D57+D58+D59))</f>
        <v>-1.1214704267441598</v>
      </c>
      <c r="G60">
        <f>LN(E60/(E57+E58+E59))</f>
        <v>-0.62839148057474004</v>
      </c>
      <c r="H60">
        <f t="shared" si="2"/>
        <v>0.49307894616941972</v>
      </c>
      <c r="K60">
        <f>LN(J48/I48)/LN(2)</f>
        <v>14.888907746740248</v>
      </c>
      <c r="L60">
        <f t="shared" si="3"/>
        <v>3.3117200707847329E-2</v>
      </c>
    </row>
    <row r="61" spans="1:12" x14ac:dyDescent="0.2">
      <c r="A61" s="15">
        <v>5</v>
      </c>
      <c r="B61" s="16" t="s">
        <v>25</v>
      </c>
      <c r="C61" s="17" t="s">
        <v>14</v>
      </c>
      <c r="D61" s="15">
        <v>0.24051928119204452</v>
      </c>
      <c r="E61" s="15">
        <v>3.5142767492940068E-3</v>
      </c>
      <c r="F61">
        <f>LN(D61/(D62+D63+D64))</f>
        <v>-1.1498346774133139</v>
      </c>
      <c r="G61">
        <f>LN(E61/(E62+E63+E64))</f>
        <v>-5.6474010697909476</v>
      </c>
      <c r="H61">
        <f t="shared" si="2"/>
        <v>-4.4975663923776334</v>
      </c>
      <c r="K61">
        <f>LN(J49/I49)/LN(2)</f>
        <v>14.56709396050851</v>
      </c>
      <c r="L61">
        <f t="shared" si="3"/>
        <v>-0.30874836151744239</v>
      </c>
    </row>
    <row r="62" spans="1:12" x14ac:dyDescent="0.2">
      <c r="A62" s="15">
        <v>5</v>
      </c>
      <c r="B62" s="16" t="s">
        <v>25</v>
      </c>
      <c r="C62" s="17" t="s">
        <v>13</v>
      </c>
      <c r="D62" s="15">
        <v>0.26533222485131419</v>
      </c>
      <c r="E62" s="15">
        <v>9.3755883275807972E-2</v>
      </c>
      <c r="F62">
        <f>LN(D62/(D61+D63+D64))</f>
        <v>-1.0184356709551377</v>
      </c>
      <c r="G62">
        <f>LN(E62/(E61+E63+E64))</f>
        <v>-2.2686142964338023</v>
      </c>
      <c r="H62">
        <f t="shared" si="2"/>
        <v>-1.2501786254786647</v>
      </c>
      <c r="K62">
        <f>LN(J49/I49)/LN(2)</f>
        <v>14.56709396050851</v>
      </c>
      <c r="L62">
        <f t="shared" si="3"/>
        <v>-8.5822102120567581E-2</v>
      </c>
    </row>
    <row r="63" spans="1:12" x14ac:dyDescent="0.2">
      <c r="A63" s="12">
        <v>5</v>
      </c>
      <c r="B63" s="13" t="s">
        <v>25</v>
      </c>
      <c r="C63" s="14" t="s">
        <v>20</v>
      </c>
      <c r="D63" s="12">
        <v>0.23469975059154569</v>
      </c>
      <c r="E63" s="12">
        <v>8.0138060872293693E-2</v>
      </c>
      <c r="F63">
        <f>LN(D63/(D61+D62+D64))</f>
        <v>-1.1819611995249004</v>
      </c>
      <c r="G63">
        <f>LN(E63/(E61+E62+E64))</f>
        <v>-2.440472684453256</v>
      </c>
      <c r="H63">
        <f t="shared" si="2"/>
        <v>-1.2585114849283556</v>
      </c>
      <c r="K63">
        <f>LN(J49/I49)/LN(2)</f>
        <v>14.56709396050851</v>
      </c>
      <c r="L63">
        <f t="shared" si="3"/>
        <v>-8.6394135188541291E-2</v>
      </c>
    </row>
    <row r="64" spans="1:12" x14ac:dyDescent="0.2">
      <c r="A64" s="36">
        <v>5</v>
      </c>
      <c r="B64" s="37" t="s">
        <v>25</v>
      </c>
      <c r="C64" s="38" t="s">
        <v>21</v>
      </c>
      <c r="D64" s="36">
        <v>0.2594487433650956</v>
      </c>
      <c r="E64" s="36">
        <v>0.82259177910260428</v>
      </c>
      <c r="F64">
        <f>LN(D64/(D61+D62+D63))</f>
        <v>-1.0488356879205389</v>
      </c>
      <c r="G64">
        <f>LN(E64/(E61+E62+E63))</f>
        <v>1.534006652125115</v>
      </c>
      <c r="H64">
        <f t="shared" si="2"/>
        <v>2.5828423400456542</v>
      </c>
      <c r="K64">
        <f>LN(J49/I49)/LN(2)</f>
        <v>14.56709396050851</v>
      </c>
      <c r="L64">
        <f t="shared" si="3"/>
        <v>0.17730663006964581</v>
      </c>
    </row>
    <row r="65" spans="1:12" x14ac:dyDescent="0.2">
      <c r="A65" s="15">
        <v>6</v>
      </c>
      <c r="B65" s="16" t="s">
        <v>26</v>
      </c>
      <c r="C65" s="17" t="s">
        <v>15</v>
      </c>
      <c r="D65" s="15">
        <v>0.26170996113724687</v>
      </c>
      <c r="E65" s="15">
        <v>0.31926197836166925</v>
      </c>
      <c r="F65">
        <f>LN(D65/(D66+D67+D68))</f>
        <v>-1.0370998819793722</v>
      </c>
      <c r="G65">
        <f>LN(E65/(E66+E67+E68))</f>
        <v>-0.7571655210412358</v>
      </c>
      <c r="H65">
        <f t="shared" si="2"/>
        <v>0.2799343609381364</v>
      </c>
      <c r="K65">
        <f>LN(J50/I50)/LN(2)</f>
        <v>14.610711111961264</v>
      </c>
      <c r="L65">
        <f t="shared" si="3"/>
        <v>1.9159530209926893E-2</v>
      </c>
    </row>
    <row r="66" spans="1:12" x14ac:dyDescent="0.2">
      <c r="A66" s="15">
        <v>6</v>
      </c>
      <c r="B66" s="16" t="s">
        <v>26</v>
      </c>
      <c r="C66" s="17" t="s">
        <v>14</v>
      </c>
      <c r="D66" s="15">
        <v>0.24473307424831253</v>
      </c>
      <c r="E66" s="15">
        <v>2.3183925811437402E-3</v>
      </c>
      <c r="F66">
        <f>LN(D66/(D65+D67+D68))</f>
        <v>-1.1269031070571069</v>
      </c>
      <c r="G66">
        <f>LN(E66/(E65+E67+E68))</f>
        <v>-6.0645601021785325</v>
      </c>
      <c r="H66">
        <f t="shared" si="2"/>
        <v>-4.9376569951214258</v>
      </c>
      <c r="K66">
        <f>LN(J50/I50)/LN(2)</f>
        <v>14.610711111961264</v>
      </c>
      <c r="L66">
        <f t="shared" si="3"/>
        <v>-0.33794775334919486</v>
      </c>
    </row>
    <row r="67" spans="1:12" x14ac:dyDescent="0.2">
      <c r="A67" s="12">
        <v>6</v>
      </c>
      <c r="B67" s="13" t="s">
        <v>26</v>
      </c>
      <c r="C67" s="14" t="s">
        <v>18</v>
      </c>
      <c r="D67" s="12">
        <v>0.25178973205154431</v>
      </c>
      <c r="E67" s="12">
        <v>0.31742658423493042</v>
      </c>
      <c r="F67">
        <f>LN(D67/(D65+D66+D68))</f>
        <v>-1.0890897027663573</v>
      </c>
      <c r="G67">
        <f>LN(E67/(E65+E66+E68))</f>
        <v>-0.76562352932187727</v>
      </c>
      <c r="H67">
        <f t="shared" si="2"/>
        <v>0.32346617344448003</v>
      </c>
      <c r="K67">
        <f>LN(J50/I50)/LN(2)</f>
        <v>14.610711111961264</v>
      </c>
      <c r="L67">
        <f t="shared" si="3"/>
        <v>2.2138975369903106E-2</v>
      </c>
    </row>
    <row r="68" spans="1:12" x14ac:dyDescent="0.2">
      <c r="A68" s="36">
        <v>6</v>
      </c>
      <c r="B68" s="37" t="s">
        <v>26</v>
      </c>
      <c r="C68" s="38" t="s">
        <v>21</v>
      </c>
      <c r="D68" s="36">
        <v>0.24176723256289631</v>
      </c>
      <c r="E68" s="36">
        <v>0.36099304482225658</v>
      </c>
      <c r="F68">
        <f>LN(D68/(D65+D66+D67))</f>
        <v>-1.1430150051846888</v>
      </c>
      <c r="G68">
        <f>LN(E68/(E65+E66+E67))</f>
        <v>-0.57105664706357218</v>
      </c>
      <c r="H68">
        <f t="shared" si="2"/>
        <v>0.57195835812111662</v>
      </c>
      <c r="K68">
        <f>LN(J50/I50)/LN(2)</f>
        <v>14.610711111961264</v>
      </c>
      <c r="L68">
        <f t="shared" si="3"/>
        <v>3.9146510648128199E-2</v>
      </c>
    </row>
    <row r="69" spans="1:12" x14ac:dyDescent="0.2">
      <c r="A69" s="15">
        <v>7</v>
      </c>
      <c r="B69" s="16" t="s">
        <v>27</v>
      </c>
      <c r="C69" s="17" t="s">
        <v>15</v>
      </c>
      <c r="D69" s="15">
        <v>0.26235592889236181</v>
      </c>
      <c r="E69" s="15">
        <v>0.32878803297038772</v>
      </c>
      <c r="F69">
        <f>LN(D69/(D70+D71+D72))</f>
        <v>-1.0337593307421535</v>
      </c>
      <c r="G69">
        <f>LN(E69/(E70+E71+E72))</f>
        <v>-0.71367171785499117</v>
      </c>
      <c r="H69">
        <f t="shared" si="2"/>
        <v>0.32008761288716236</v>
      </c>
      <c r="K69">
        <f>LN(J51/I51)/LN(2)</f>
        <v>14.6920261990327</v>
      </c>
      <c r="L69">
        <f t="shared" si="3"/>
        <v>2.1786485305085861E-2</v>
      </c>
    </row>
    <row r="70" spans="1:12" x14ac:dyDescent="0.2">
      <c r="A70" s="15">
        <v>7</v>
      </c>
      <c r="B70" s="16" t="s">
        <v>27</v>
      </c>
      <c r="C70" s="17" t="s">
        <v>13</v>
      </c>
      <c r="D70" s="15">
        <v>0.24975581168196914</v>
      </c>
      <c r="E70" s="15">
        <v>7.5302737356263361E-2</v>
      </c>
      <c r="F70">
        <f>LN(D70/(D69+D71+D72))</f>
        <v>-1.0999150507074953</v>
      </c>
      <c r="G70">
        <f>LN(E70/(E69+E71+E72))</f>
        <v>-2.5079499134971313</v>
      </c>
      <c r="H70">
        <f t="shared" si="2"/>
        <v>-1.408034862789636</v>
      </c>
      <c r="K70">
        <f>LN(J51/I51)/LN(2)</f>
        <v>14.6920261990327</v>
      </c>
      <c r="L70">
        <f t="shared" si="3"/>
        <v>-9.583666974963187E-2</v>
      </c>
    </row>
    <row r="71" spans="1:12" x14ac:dyDescent="0.2">
      <c r="A71" s="12">
        <v>7</v>
      </c>
      <c r="B71" s="13" t="s">
        <v>27</v>
      </c>
      <c r="C71" s="14" t="s">
        <v>19</v>
      </c>
      <c r="D71" s="12">
        <v>0.23715569447157647</v>
      </c>
      <c r="E71" s="12">
        <v>0.29134018520402971</v>
      </c>
      <c r="F71">
        <f>LN(D71/(D69+D70+D72))</f>
        <v>-1.1683370906543427</v>
      </c>
      <c r="G71">
        <f>LN(E71/(E69+E70+E72))</f>
        <v>-0.88888399578996469</v>
      </c>
      <c r="H71">
        <f t="shared" si="2"/>
        <v>0.27945309486437797</v>
      </c>
      <c r="K71">
        <f>LN(J51/I51)/LN(2)</f>
        <v>14.6920261990327</v>
      </c>
      <c r="L71">
        <f t="shared" si="3"/>
        <v>1.9020732135828666E-2</v>
      </c>
    </row>
    <row r="72" spans="1:12" x14ac:dyDescent="0.2">
      <c r="A72" s="36">
        <v>7</v>
      </c>
      <c r="B72" s="37" t="s">
        <v>27</v>
      </c>
      <c r="C72" s="38" t="s">
        <v>21</v>
      </c>
      <c r="D72" s="36">
        <v>0.25073256495409257</v>
      </c>
      <c r="E72" s="36">
        <v>0.30456904446931921</v>
      </c>
      <c r="F72">
        <f>LN(D72/(D69+D70+D71))</f>
        <v>-1.0947090830881561</v>
      </c>
      <c r="G72">
        <f>LN(E72/(E69+E70+E71))</f>
        <v>-0.82563392482253839</v>
      </c>
      <c r="H72">
        <f t="shared" si="2"/>
        <v>0.26907515826561768</v>
      </c>
      <c r="K72">
        <f>LN(J51/I51)/LN(2)</f>
        <v>14.6920261990327</v>
      </c>
      <c r="L72">
        <f t="shared" si="3"/>
        <v>1.8314366896741114E-2</v>
      </c>
    </row>
    <row r="73" spans="1:12" x14ac:dyDescent="0.2">
      <c r="A73" s="15">
        <v>8</v>
      </c>
      <c r="B73" s="16" t="s">
        <v>28</v>
      </c>
      <c r="C73" s="17" t="s">
        <v>18</v>
      </c>
      <c r="D73" s="15">
        <v>0.26610558530986994</v>
      </c>
      <c r="E73" s="15">
        <v>0.3188180404354588</v>
      </c>
      <c r="F73">
        <f>LN(D73/(D74+D75+D76))</f>
        <v>-1.0144720017931217</v>
      </c>
      <c r="G73">
        <f>LN(E73/(E74+E75+E76))</f>
        <v>-0.75920893123803779</v>
      </c>
      <c r="H73">
        <f t="shared" si="2"/>
        <v>0.2552630705550839</v>
      </c>
      <c r="K73">
        <f>LN(J52/I52)/LN(2)</f>
        <v>14.780417616970308</v>
      </c>
      <c r="L73">
        <f t="shared" si="3"/>
        <v>1.7270355761937379E-2</v>
      </c>
    </row>
    <row r="74" spans="1:12" x14ac:dyDescent="0.2">
      <c r="A74" s="15">
        <v>8</v>
      </c>
      <c r="B74" s="16" t="s">
        <v>28</v>
      </c>
      <c r="C74" s="17" t="s">
        <v>19</v>
      </c>
      <c r="D74" s="15">
        <v>0.26159143075745983</v>
      </c>
      <c r="E74" s="15">
        <v>0.30545737310900606</v>
      </c>
      <c r="F74">
        <f>LN(D74/(D73+D75+D76))</f>
        <v>-1.0377134262678347</v>
      </c>
      <c r="G74">
        <f>LN(E74/(E73+E75+E76))</f>
        <v>-0.82144330080552908</v>
      </c>
      <c r="H74">
        <f t="shared" si="2"/>
        <v>0.21627012546230562</v>
      </c>
      <c r="K74">
        <f>LN(J52/I52)/LN(2)</f>
        <v>14.780417616970308</v>
      </c>
      <c r="L74">
        <f t="shared" si="3"/>
        <v>1.463220668501224E-2</v>
      </c>
    </row>
    <row r="75" spans="1:12" x14ac:dyDescent="0.2">
      <c r="A75" s="15">
        <v>8</v>
      </c>
      <c r="B75" s="16" t="s">
        <v>28</v>
      </c>
      <c r="C75" s="17" t="s">
        <v>20</v>
      </c>
      <c r="D75" s="15">
        <v>0.24422341239479725</v>
      </c>
      <c r="E75" s="15">
        <v>6.1430793157076204E-2</v>
      </c>
      <c r="F75">
        <f>LN(D75/(D73+D74+D76))</f>
        <v>-1.1296623825308707</v>
      </c>
      <c r="G75">
        <f>LN(E75/(E73+E74+E76))</f>
        <v>-2.7264453686305101</v>
      </c>
      <c r="H75">
        <f t="shared" si="2"/>
        <v>-1.5967829860996394</v>
      </c>
      <c r="K75">
        <f>LN(J52/I52)/LN(2)</f>
        <v>14.780417616970308</v>
      </c>
      <c r="L75">
        <f t="shared" si="3"/>
        <v>-0.1080336853450118</v>
      </c>
    </row>
    <row r="76" spans="1:12" x14ac:dyDescent="0.2">
      <c r="A76" s="42">
        <v>8</v>
      </c>
      <c r="B76" s="43" t="s">
        <v>28</v>
      </c>
      <c r="C76" s="44" t="s">
        <v>21</v>
      </c>
      <c r="D76" s="42">
        <v>0.22807957153787295</v>
      </c>
      <c r="E76" s="42">
        <v>0.31429379329845897</v>
      </c>
      <c r="F76">
        <f>LN(D76/(D73+D74+D75))</f>
        <v>-1.2191869067303081</v>
      </c>
      <c r="G76">
        <f>LN(E76/(E73+E74+E75))</f>
        <v>-0.78012106996733221</v>
      </c>
      <c r="H76">
        <f t="shared" si="2"/>
        <v>0.43906583676297584</v>
      </c>
      <c r="K76">
        <f>LN(J52/I52)/LN(2)</f>
        <v>14.780417616970308</v>
      </c>
      <c r="L76">
        <f t="shared" si="3"/>
        <v>2.9705915498548383E-2</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6</v>
      </c>
    </row>
    <row r="80" spans="1:12" ht="17" thickBot="1" x14ac:dyDescent="0.25">
      <c r="A80" s="3" t="s">
        <v>7</v>
      </c>
      <c r="D80" s="3">
        <v>0</v>
      </c>
      <c r="E80" s="3">
        <v>24</v>
      </c>
    </row>
    <row r="81" spans="1:12" ht="18" thickBot="1" x14ac:dyDescent="0.25">
      <c r="A81" s="3" t="s">
        <v>8</v>
      </c>
      <c r="B81" s="8"/>
      <c r="C81" s="9" t="s">
        <v>9</v>
      </c>
      <c r="D81" s="3" t="s">
        <v>4</v>
      </c>
      <c r="E81" s="3">
        <v>0.04</v>
      </c>
    </row>
    <row r="82" spans="1:12" ht="17" thickBot="1" x14ac:dyDescent="0.25">
      <c r="A82" s="7" t="s">
        <v>10</v>
      </c>
      <c r="B82" s="10" t="s">
        <v>11</v>
      </c>
      <c r="C82" s="11" t="s">
        <v>12</v>
      </c>
      <c r="D82" s="3">
        <v>27</v>
      </c>
      <c r="E82" s="3">
        <v>36</v>
      </c>
      <c r="F82" s="63" t="s">
        <v>31</v>
      </c>
      <c r="G82" s="63" t="s">
        <v>32</v>
      </c>
      <c r="H82" s="63" t="s">
        <v>33</v>
      </c>
      <c r="I82" t="s">
        <v>34</v>
      </c>
      <c r="J82" t="s">
        <v>35</v>
      </c>
      <c r="K82" t="s">
        <v>36</v>
      </c>
      <c r="L82" t="s">
        <v>37</v>
      </c>
    </row>
    <row r="83" spans="1:12" x14ac:dyDescent="0.2">
      <c r="A83" s="12">
        <v>1</v>
      </c>
      <c r="B83" s="13" t="s">
        <v>16</v>
      </c>
      <c r="C83" s="14" t="s">
        <v>17</v>
      </c>
      <c r="D83" s="12">
        <v>0.22725741239892194</v>
      </c>
      <c r="E83" s="12">
        <v>2.1351766513056834E-2</v>
      </c>
      <c r="F83">
        <f>LN(D83/(D84+D85+D86))</f>
        <v>-1.2238626383894156</v>
      </c>
      <c r="G83">
        <f>LN(E83/(E84+E85+E86))</f>
        <v>-3.8538145271329278</v>
      </c>
      <c r="H83">
        <f>G83-F83</f>
        <v>-2.6299518887435123</v>
      </c>
      <c r="I83">
        <v>27673.199999999997</v>
      </c>
      <c r="J83">
        <v>690556788</v>
      </c>
      <c r="K83">
        <f>LN(J83/I83)/LN(2)</f>
        <v>14.606982958937186</v>
      </c>
      <c r="L83">
        <f>H83/K83</f>
        <v>-0.18004757697991244</v>
      </c>
    </row>
    <row r="84" spans="1:12" x14ac:dyDescent="0.2">
      <c r="A84" s="15">
        <v>1</v>
      </c>
      <c r="B84" s="16" t="s">
        <v>16</v>
      </c>
      <c r="C84" s="17" t="s">
        <v>15</v>
      </c>
      <c r="D84" s="15">
        <v>0.27383760107816713</v>
      </c>
      <c r="E84" s="15">
        <v>0.96528417818740397</v>
      </c>
      <c r="F84">
        <f>LN(D84/(D83+D85+D86))</f>
        <v>-0.97523844590601971</v>
      </c>
      <c r="G84">
        <f>LN(E84/(E83+E85+E86))</f>
        <v>2.7247386500259854</v>
      </c>
      <c r="H84">
        <f t="shared" ref="H84:H114" si="4">G84-F84</f>
        <v>3.6999770959320051</v>
      </c>
      <c r="I84">
        <v>25506.25</v>
      </c>
      <c r="J84">
        <v>660627248</v>
      </c>
      <c r="K84">
        <f>LN(J83/I83)/LN(2)</f>
        <v>14.606982958937186</v>
      </c>
      <c r="L84">
        <f t="shared" ref="L84:L114" si="5">H84/K84</f>
        <v>0.25330193828070419</v>
      </c>
    </row>
    <row r="85" spans="1:12" x14ac:dyDescent="0.2">
      <c r="A85" s="15">
        <v>1</v>
      </c>
      <c r="B85" s="16" t="s">
        <v>16</v>
      </c>
      <c r="C85" s="17" t="s">
        <v>14</v>
      </c>
      <c r="D85" s="15">
        <v>0.23660714285714285</v>
      </c>
      <c r="E85" s="15">
        <v>4.3010752688172043E-3</v>
      </c>
      <c r="F85">
        <f>LN(D85/(D83+D84+D86))</f>
        <v>-1.1713716429505381</v>
      </c>
      <c r="G85">
        <f>LN(E85/(E83+E84+E86))</f>
        <v>-5.4728707336954807</v>
      </c>
      <c r="H85">
        <f t="shared" si="4"/>
        <v>-4.3014990907449429</v>
      </c>
      <c r="I85">
        <v>25469.75</v>
      </c>
      <c r="J85">
        <v>583662596</v>
      </c>
      <c r="K85">
        <f>LN(J83/I83)/LN(2)</f>
        <v>14.606982958937186</v>
      </c>
      <c r="L85">
        <f t="shared" si="5"/>
        <v>-0.29448237893048945</v>
      </c>
    </row>
    <row r="86" spans="1:12" x14ac:dyDescent="0.2">
      <c r="A86" s="15">
        <v>1</v>
      </c>
      <c r="B86" s="16" t="s">
        <v>16</v>
      </c>
      <c r="C86" s="17" t="s">
        <v>13</v>
      </c>
      <c r="D86" s="15">
        <v>0.26229784366576819</v>
      </c>
      <c r="E86" s="15">
        <v>3.7634408602150539E-2</v>
      </c>
      <c r="F86">
        <f>LN(D86/(D83+D84+D85))</f>
        <v>-1.0340594949674</v>
      </c>
      <c r="G86">
        <f>LN(E86/(E83+E84+E85))</f>
        <v>-3.2707322259875147</v>
      </c>
      <c r="H86">
        <f t="shared" si="4"/>
        <v>-2.2366727310201147</v>
      </c>
      <c r="I86">
        <v>27092.1</v>
      </c>
      <c r="J86">
        <v>636508104</v>
      </c>
      <c r="K86">
        <f>LN(J83/I83)/LN(2)</f>
        <v>14.606982958937186</v>
      </c>
      <c r="L86">
        <f t="shared" si="5"/>
        <v>-0.15312352573476656</v>
      </c>
    </row>
    <row r="87" spans="1:12" x14ac:dyDescent="0.2">
      <c r="A87" s="24">
        <v>2</v>
      </c>
      <c r="B87" s="25" t="s">
        <v>22</v>
      </c>
      <c r="C87" s="26" t="s">
        <v>17</v>
      </c>
      <c r="D87" s="24">
        <v>0.25404796064767371</v>
      </c>
      <c r="E87" s="24">
        <v>6.3188128291048352E-3</v>
      </c>
      <c r="F87">
        <f>LN(D87/(D88+D89+D90))</f>
        <v>-1.0771382370830676</v>
      </c>
      <c r="G87">
        <f>LN(E87/(E88+E89+E90))</f>
        <v>-5.0812161296897891</v>
      </c>
      <c r="H87">
        <f t="shared" si="4"/>
        <v>-4.0040778926067215</v>
      </c>
      <c r="I87">
        <v>27577.599999999999</v>
      </c>
      <c r="J87">
        <v>662014648</v>
      </c>
      <c r="K87">
        <f>LN(J84/I84)/LN(2)</f>
        <v>14.66069804981087</v>
      </c>
      <c r="L87">
        <f t="shared" si="5"/>
        <v>-0.27311645591516537</v>
      </c>
    </row>
    <row r="88" spans="1:12" x14ac:dyDescent="0.2">
      <c r="A88" s="12">
        <v>2</v>
      </c>
      <c r="B88" s="13" t="s">
        <v>22</v>
      </c>
      <c r="C88" s="14" t="s">
        <v>14</v>
      </c>
      <c r="D88" s="12">
        <v>0.22832547653207624</v>
      </c>
      <c r="E88" s="12">
        <v>1.2446146481570129E-2</v>
      </c>
      <c r="F88">
        <f>LN(D88/(D87+D89+D90))</f>
        <v>-1.2177907197467648</v>
      </c>
      <c r="G88">
        <f>LN(E88/(E87+E89+E90))</f>
        <v>-4.3972941068046705</v>
      </c>
      <c r="H88">
        <f t="shared" si="4"/>
        <v>-3.1795033870579057</v>
      </c>
      <c r="I88">
        <v>29232.899999999998</v>
      </c>
      <c r="J88">
        <v>657457228</v>
      </c>
      <c r="K88">
        <f>LN(J84/I84)/LN(2)</f>
        <v>14.66069804981087</v>
      </c>
      <c r="L88">
        <f t="shared" si="5"/>
        <v>-0.2168725783898757</v>
      </c>
    </row>
    <row r="89" spans="1:12" x14ac:dyDescent="0.2">
      <c r="A89" s="15">
        <v>2</v>
      </c>
      <c r="B89" s="16" t="s">
        <v>22</v>
      </c>
      <c r="C89" s="17" t="s">
        <v>18</v>
      </c>
      <c r="D89" s="15">
        <v>0.28345972535355607</v>
      </c>
      <c r="E89" s="15">
        <v>0.97845859262805168</v>
      </c>
      <c r="F89">
        <f>LN(D89/(D87+D88+D90))</f>
        <v>-0.92736440511066787</v>
      </c>
      <c r="G89">
        <f>LN(E89/(E87+E88+E90))</f>
        <v>3.0793691690535914</v>
      </c>
      <c r="H89">
        <f t="shared" si="4"/>
        <v>4.0067335741642589</v>
      </c>
      <c r="I89">
        <v>23116.7</v>
      </c>
      <c r="J89">
        <v>610290184</v>
      </c>
      <c r="K89">
        <f>LN(J84/I84)/LN(2)</f>
        <v>14.66069804981087</v>
      </c>
      <c r="L89">
        <f t="shared" si="5"/>
        <v>0.27329759882858701</v>
      </c>
    </row>
    <row r="90" spans="1:12" x14ac:dyDescent="0.2">
      <c r="A90" s="15">
        <v>2</v>
      </c>
      <c r="B90" s="16" t="s">
        <v>22</v>
      </c>
      <c r="C90" s="17" t="s">
        <v>20</v>
      </c>
      <c r="D90" s="15">
        <v>0.23416683746669401</v>
      </c>
      <c r="E90" s="15">
        <v>2.6232647199617043E-2</v>
      </c>
      <c r="F90">
        <f>LN(D90/(D87+D88+D89))</f>
        <v>-1.184930500601985</v>
      </c>
      <c r="G90">
        <f>LN(E90/(E87+E88+E89))</f>
        <v>-3.6379702580602804</v>
      </c>
      <c r="H90">
        <f t="shared" si="4"/>
        <v>-2.4530397574582956</v>
      </c>
      <c r="I90">
        <v>23044.3</v>
      </c>
      <c r="J90">
        <v>659820508</v>
      </c>
      <c r="K90">
        <f>LN(J84/I84)/LN(2)</f>
        <v>14.66069804981087</v>
      </c>
      <c r="L90">
        <f t="shared" si="5"/>
        <v>-0.167320802128514</v>
      </c>
    </row>
    <row r="91" spans="1:12" x14ac:dyDescent="0.2">
      <c r="A91" s="24">
        <v>3</v>
      </c>
      <c r="B91" s="25" t="s">
        <v>23</v>
      </c>
      <c r="C91" s="26" t="s">
        <v>17</v>
      </c>
      <c r="D91" s="24">
        <v>0.24839458942478482</v>
      </c>
      <c r="E91" s="24">
        <v>8.7661043963341741E-3</v>
      </c>
      <c r="F91">
        <f>LN(D91/(D92+D93+D94))</f>
        <v>-1.1071928981380337</v>
      </c>
      <c r="G91">
        <f>LN(E91/(E92+E93+E94))</f>
        <v>-4.7280580151049616</v>
      </c>
      <c r="H91">
        <f t="shared" si="4"/>
        <v>-3.6208651169669279</v>
      </c>
      <c r="K91">
        <f>LN(J85/I85)/LN(2)</f>
        <v>14.484062196849539</v>
      </c>
      <c r="L91">
        <f t="shared" si="5"/>
        <v>-0.24998961394645974</v>
      </c>
    </row>
    <row r="92" spans="1:12" x14ac:dyDescent="0.2">
      <c r="A92" s="12">
        <v>3</v>
      </c>
      <c r="B92" s="13" t="s">
        <v>23</v>
      </c>
      <c r="C92" s="14" t="s">
        <v>13</v>
      </c>
      <c r="D92" s="12">
        <v>0.24593523705424236</v>
      </c>
      <c r="E92" s="12">
        <v>3.6525434984725713E-2</v>
      </c>
      <c r="F92">
        <f>LN(D92/(D91+D93+D94))</f>
        <v>-1.1204100195552453</v>
      </c>
      <c r="G92">
        <f>LN(E92/(E91+E93+E94))</f>
        <v>-3.2725372221762767</v>
      </c>
      <c r="H92">
        <f t="shared" si="4"/>
        <v>-2.1521272026210312</v>
      </c>
      <c r="K92">
        <f>LN(J85/I85)/LN(2)</f>
        <v>14.484062196849539</v>
      </c>
      <c r="L92">
        <f t="shared" si="5"/>
        <v>-0.14858588518690186</v>
      </c>
    </row>
    <row r="93" spans="1:12" x14ac:dyDescent="0.2">
      <c r="A93" s="15">
        <v>3</v>
      </c>
      <c r="B93" s="16" t="s">
        <v>23</v>
      </c>
      <c r="C93" s="17" t="s">
        <v>19</v>
      </c>
      <c r="D93" s="15">
        <v>0.27339800519196611</v>
      </c>
      <c r="E93" s="15">
        <v>0.92269889759596224</v>
      </c>
      <c r="F93">
        <f>LN(D93/(D91+D92+D94))</f>
        <v>-0.97745023721923174</v>
      </c>
      <c r="G93">
        <f>LN(E93/(E91+E92+E94))</f>
        <v>2.4795947429614431</v>
      </c>
      <c r="H93">
        <f t="shared" si="4"/>
        <v>3.4570449801806751</v>
      </c>
      <c r="K93">
        <f>LN(J85/I85)/LN(2)</f>
        <v>14.484062196849539</v>
      </c>
      <c r="L93">
        <f t="shared" si="5"/>
        <v>0.23867924158269802</v>
      </c>
    </row>
    <row r="94" spans="1:12" x14ac:dyDescent="0.2">
      <c r="A94" s="15">
        <v>3</v>
      </c>
      <c r="B94" s="16" t="s">
        <v>23</v>
      </c>
      <c r="C94" s="17" t="s">
        <v>20</v>
      </c>
      <c r="D94" s="15">
        <v>0.23227216832900668</v>
      </c>
      <c r="E94" s="15">
        <v>3.2009563022977819E-2</v>
      </c>
      <c r="F94">
        <f>LN(D94/(D91+D92+D93))</f>
        <v>-1.1955254610678907</v>
      </c>
      <c r="G94">
        <f>LN(E94/(E91+E92+E93))</f>
        <v>-3.4091875054491392</v>
      </c>
      <c r="H94">
        <f t="shared" si="4"/>
        <v>-2.2136620443812483</v>
      </c>
      <c r="K94">
        <f>LN(J85/I85)/LN(2)</f>
        <v>14.484062196849539</v>
      </c>
      <c r="L94">
        <f t="shared" si="5"/>
        <v>-0.15283433710073041</v>
      </c>
    </row>
    <row r="95" spans="1:12" x14ac:dyDescent="0.2">
      <c r="A95" s="24">
        <v>4</v>
      </c>
      <c r="B95" s="25" t="s">
        <v>24</v>
      </c>
      <c r="C95" s="26" t="s">
        <v>17</v>
      </c>
      <c r="D95" s="24">
        <v>0.22419481539670072</v>
      </c>
      <c r="E95" s="24">
        <v>1.1350737797956867E-3</v>
      </c>
      <c r="F95">
        <f>LN(D95/(D96+D97+D98))</f>
        <v>-1.2413860524282883</v>
      </c>
      <c r="G95">
        <f>LN(E95/(E96+E97+E98))</f>
        <v>-6.7799219074722519</v>
      </c>
      <c r="H95">
        <f t="shared" si="4"/>
        <v>-5.5385358550439641</v>
      </c>
      <c r="K95">
        <f>LN(J86/I86)/LN(2)</f>
        <v>14.520019036108005</v>
      </c>
      <c r="L95">
        <f t="shared" si="5"/>
        <v>-0.38144136321521876</v>
      </c>
    </row>
    <row r="96" spans="1:12" x14ac:dyDescent="0.2">
      <c r="A96" s="12">
        <v>4</v>
      </c>
      <c r="B96" s="13" t="s">
        <v>24</v>
      </c>
      <c r="C96" s="14" t="s">
        <v>15</v>
      </c>
      <c r="D96" s="12">
        <v>0.27305577376276513</v>
      </c>
      <c r="E96" s="12">
        <v>0.38833711691259931</v>
      </c>
      <c r="F96">
        <f>LN(D96/(D95+D97+D98))</f>
        <v>-0.97917368308166219</v>
      </c>
      <c r="G96">
        <f>LN(E96/(E95+E97+E98))</f>
        <v>-0.45430746570645564</v>
      </c>
      <c r="H96">
        <f t="shared" si="4"/>
        <v>0.52486621737520656</v>
      </c>
      <c r="K96">
        <f>LN(J86/I86)/LN(2)</f>
        <v>14.520019036108005</v>
      </c>
      <c r="L96">
        <f t="shared" si="5"/>
        <v>3.6147763723310758E-2</v>
      </c>
    </row>
    <row r="97" spans="1:12" x14ac:dyDescent="0.2">
      <c r="A97" s="15">
        <v>4</v>
      </c>
      <c r="B97" s="16" t="s">
        <v>24</v>
      </c>
      <c r="C97" s="17" t="s">
        <v>18</v>
      </c>
      <c r="D97" s="15">
        <v>0.24776119402985075</v>
      </c>
      <c r="E97" s="15">
        <v>0.30959137343927357</v>
      </c>
      <c r="F97">
        <f>LN(D97/(D95+D96+D98))</f>
        <v>-1.1105884797148253</v>
      </c>
      <c r="G97">
        <f>LN(E97/(E95+E96+E98))</f>
        <v>-0.80203035695045199</v>
      </c>
      <c r="H97">
        <f t="shared" si="4"/>
        <v>0.30855812276437333</v>
      </c>
      <c r="K97">
        <f>LN(J86/I86)/LN(2)</f>
        <v>14.520019036108005</v>
      </c>
      <c r="L97">
        <f t="shared" si="5"/>
        <v>2.1250531559019244E-2</v>
      </c>
    </row>
    <row r="98" spans="1:12" x14ac:dyDescent="0.2">
      <c r="A98" s="15">
        <v>4</v>
      </c>
      <c r="B98" s="16" t="s">
        <v>24</v>
      </c>
      <c r="C98" s="17" t="s">
        <v>19</v>
      </c>
      <c r="D98" s="15">
        <v>0.2549882168106834</v>
      </c>
      <c r="E98" s="15">
        <v>0.30093643586833146</v>
      </c>
      <c r="F98">
        <f>LN(D98/(D95+D96+D97))</f>
        <v>-1.0721826991107597</v>
      </c>
      <c r="G98">
        <f>LN(E98/(E95+E96+E97))</f>
        <v>-0.84284260797928068</v>
      </c>
      <c r="H98">
        <f t="shared" si="4"/>
        <v>0.22934009113147902</v>
      </c>
      <c r="K98">
        <f>LN(J86/I86)/LN(2)</f>
        <v>14.520019036108005</v>
      </c>
      <c r="L98">
        <f t="shared" si="5"/>
        <v>1.5794751409151878E-2</v>
      </c>
    </row>
    <row r="99" spans="1:12" x14ac:dyDescent="0.2">
      <c r="A99" s="15">
        <v>5</v>
      </c>
      <c r="B99" s="16" t="s">
        <v>25</v>
      </c>
      <c r="C99" s="17" t="s">
        <v>14</v>
      </c>
      <c r="D99" s="15">
        <v>0.25026141512722205</v>
      </c>
      <c r="E99" s="15">
        <v>5.4395951929158762E-3</v>
      </c>
      <c r="F99">
        <f>LN(D99/(D100+D101+D102))</f>
        <v>-1.0972185602195057</v>
      </c>
      <c r="G99">
        <f>LN(E99/(E100+E101+E102))</f>
        <v>-5.2085961902882429</v>
      </c>
      <c r="H99">
        <f t="shared" si="4"/>
        <v>-4.1113776300687377</v>
      </c>
      <c r="K99">
        <f>LN(J87/I87)/LN(2)</f>
        <v>14.551078609907108</v>
      </c>
      <c r="L99">
        <f t="shared" si="5"/>
        <v>-0.28254796364508017</v>
      </c>
    </row>
    <row r="100" spans="1:12" x14ac:dyDescent="0.2">
      <c r="A100" s="15">
        <v>5</v>
      </c>
      <c r="B100" s="16" t="s">
        <v>25</v>
      </c>
      <c r="C100" s="17" t="s">
        <v>13</v>
      </c>
      <c r="D100" s="15">
        <v>0.25730219588706865</v>
      </c>
      <c r="E100" s="15">
        <v>6.565464895635674E-2</v>
      </c>
      <c r="F100">
        <f>LN(D100/(D99+D101+D102))</f>
        <v>-1.0600379844469459</v>
      </c>
      <c r="G100">
        <f>LN(E100/(E99+E101+E102))</f>
        <v>-2.65543771224662</v>
      </c>
      <c r="H100">
        <f t="shared" si="4"/>
        <v>-1.5953997277996741</v>
      </c>
      <c r="K100">
        <f>LN(J87/I87)/LN(2)</f>
        <v>14.551078609907108</v>
      </c>
      <c r="L100">
        <f t="shared" si="5"/>
        <v>-0.10964133797706553</v>
      </c>
    </row>
    <row r="101" spans="1:12" x14ac:dyDescent="0.2">
      <c r="A101" s="12">
        <v>5</v>
      </c>
      <c r="B101" s="13" t="s">
        <v>25</v>
      </c>
      <c r="C101" s="14" t="s">
        <v>20</v>
      </c>
      <c r="D101" s="12">
        <v>0.22070407807598458</v>
      </c>
      <c r="E101" s="12">
        <v>5.1233396584440261E-2</v>
      </c>
      <c r="F101">
        <f>LN(D101/(D99+D100+D102))</f>
        <v>-1.2615680568293688</v>
      </c>
      <c r="G101">
        <f>LN(E101/(E99+E100+E102))</f>
        <v>-2.9187712324178618</v>
      </c>
      <c r="H101">
        <f t="shared" si="4"/>
        <v>-1.6572031755884931</v>
      </c>
      <c r="K101">
        <f>LN(J87/I87)/LN(2)</f>
        <v>14.551078609907108</v>
      </c>
      <c r="L101">
        <f t="shared" si="5"/>
        <v>-0.11388868275786687</v>
      </c>
    </row>
    <row r="102" spans="1:12" x14ac:dyDescent="0.2">
      <c r="A102" s="36">
        <v>5</v>
      </c>
      <c r="B102" s="37" t="s">
        <v>25</v>
      </c>
      <c r="C102" s="38" t="s">
        <v>21</v>
      </c>
      <c r="D102" s="36">
        <v>0.27173231090972466</v>
      </c>
      <c r="E102" s="36">
        <v>0.87767235926628717</v>
      </c>
      <c r="F102">
        <f>LN(D102/(D99+D100+D101))</f>
        <v>-0.98585125477000168</v>
      </c>
      <c r="G102">
        <f>LN(E102/(E99+E100+E101))</f>
        <v>1.9705703320764003</v>
      </c>
      <c r="H102">
        <f t="shared" si="4"/>
        <v>2.9564215868464019</v>
      </c>
      <c r="K102">
        <f>LN(J87/I87)/LN(2)</f>
        <v>14.551078609907108</v>
      </c>
      <c r="L102">
        <f t="shared" si="5"/>
        <v>0.20317542541715916</v>
      </c>
    </row>
    <row r="103" spans="1:12" x14ac:dyDescent="0.2">
      <c r="A103" s="15">
        <v>6</v>
      </c>
      <c r="B103" s="16" t="s">
        <v>26</v>
      </c>
      <c r="C103" s="17" t="s">
        <v>15</v>
      </c>
      <c r="D103" s="15">
        <v>0.28068259385665528</v>
      </c>
      <c r="E103" s="15">
        <v>0.33768834636658401</v>
      </c>
      <c r="F103">
        <f>LN(D103/(D104+D105+D106))</f>
        <v>-0.94107824363423009</v>
      </c>
      <c r="G103">
        <f>LN(E103/(E104+E105+E106))</f>
        <v>-0.67361280307654059</v>
      </c>
      <c r="H103">
        <f t="shared" si="4"/>
        <v>0.2674654405576895</v>
      </c>
      <c r="K103">
        <f>LN(J88/I88)/LN(2)</f>
        <v>14.45701646367859</v>
      </c>
      <c r="L103">
        <f t="shared" si="5"/>
        <v>1.8500735696722923E-2</v>
      </c>
    </row>
    <row r="104" spans="1:12" x14ac:dyDescent="0.2">
      <c r="A104" s="15">
        <v>6</v>
      </c>
      <c r="B104" s="16" t="s">
        <v>26</v>
      </c>
      <c r="C104" s="17" t="s">
        <v>14</v>
      </c>
      <c r="D104" s="15">
        <v>0.23918088737201365</v>
      </c>
      <c r="E104" s="15">
        <v>7.6292199122639714E-4</v>
      </c>
      <c r="F104">
        <f>LN(D104/(D103+D105+D106))</f>
        <v>-1.1571755160731998</v>
      </c>
      <c r="G104">
        <f>LN(E104/(E103+E105+E106))</f>
        <v>-7.177591558288329</v>
      </c>
      <c r="H104">
        <f t="shared" si="4"/>
        <v>-6.0204160422151292</v>
      </c>
      <c r="K104">
        <f>LN(J88/I88)/LN(2)</f>
        <v>14.45701646367859</v>
      </c>
      <c r="L104">
        <f t="shared" si="5"/>
        <v>-0.41643558042149681</v>
      </c>
    </row>
    <row r="105" spans="1:12" x14ac:dyDescent="0.2">
      <c r="A105" s="12">
        <v>6</v>
      </c>
      <c r="B105" s="13" t="s">
        <v>26</v>
      </c>
      <c r="C105" s="14" t="s">
        <v>18</v>
      </c>
      <c r="D105" s="12">
        <v>0.24191126279863484</v>
      </c>
      <c r="E105" s="12">
        <v>0.37364104520312802</v>
      </c>
      <c r="F105">
        <f>LN(D105/(D103+D104+D106))</f>
        <v>-1.1422294700765809</v>
      </c>
      <c r="G105">
        <f>LN(E105/(E103+E104+E106))</f>
        <v>-0.516628052627778</v>
      </c>
      <c r="H105">
        <f t="shared" si="4"/>
        <v>0.62560141744880293</v>
      </c>
      <c r="K105">
        <f>LN(J88/I88)/LN(2)</f>
        <v>14.45701646367859</v>
      </c>
      <c r="L105">
        <f t="shared" si="5"/>
        <v>4.3273203639253417E-2</v>
      </c>
    </row>
    <row r="106" spans="1:12" x14ac:dyDescent="0.2">
      <c r="A106" s="36">
        <v>6</v>
      </c>
      <c r="B106" s="37" t="s">
        <v>26</v>
      </c>
      <c r="C106" s="38" t="s">
        <v>21</v>
      </c>
      <c r="D106" s="36">
        <v>0.23822525597269625</v>
      </c>
      <c r="E106" s="36">
        <v>0.28790768643906162</v>
      </c>
      <c r="F106">
        <f>LN(D106/(D103+D104+D105))</f>
        <v>-1.162434220738829</v>
      </c>
      <c r="G106">
        <f>LN(E106/(E103+E104+E105))</f>
        <v>-0.90556766132886302</v>
      </c>
      <c r="H106">
        <f t="shared" si="4"/>
        <v>0.25686655940996594</v>
      </c>
      <c r="K106">
        <f>LN(J88/I88)/LN(2)</f>
        <v>14.45701646367859</v>
      </c>
      <c r="L106">
        <f t="shared" si="5"/>
        <v>1.7767605097172741E-2</v>
      </c>
    </row>
    <row r="107" spans="1:12" x14ac:dyDescent="0.2">
      <c r="A107" s="15">
        <v>7</v>
      </c>
      <c r="B107" s="16" t="s">
        <v>27</v>
      </c>
      <c r="C107" s="17" t="s">
        <v>15</v>
      </c>
      <c r="D107" s="15">
        <v>0.27153000458085202</v>
      </c>
      <c r="E107" s="15">
        <v>0.35243996901626645</v>
      </c>
      <c r="F107">
        <f>LN(D107/(D108+D109+D110))</f>
        <v>-0.98687379061339875</v>
      </c>
      <c r="G107">
        <f>LN(E107/(E108+E109+E110))</f>
        <v>-0.60833119413375114</v>
      </c>
      <c r="H107">
        <f t="shared" si="4"/>
        <v>0.37854259647964761</v>
      </c>
      <c r="K107">
        <f>LN(J89/I89)/LN(2)</f>
        <v>14.688272303484933</v>
      </c>
      <c r="L107">
        <f t="shared" si="5"/>
        <v>2.5771757811831605E-2</v>
      </c>
    </row>
    <row r="108" spans="1:12" x14ac:dyDescent="0.2">
      <c r="A108" s="15">
        <v>7</v>
      </c>
      <c r="B108" s="16" t="s">
        <v>27</v>
      </c>
      <c r="C108" s="17" t="s">
        <v>13</v>
      </c>
      <c r="D108" s="15">
        <v>0.239120476408612</v>
      </c>
      <c r="E108" s="15">
        <v>2.8853601859024011E-2</v>
      </c>
      <c r="F108">
        <f>LN(D108/(D107+D109+D110))</f>
        <v>-1.1575075217306561</v>
      </c>
      <c r="G108">
        <f>LN(E108/(E107+E109+E110))</f>
        <v>-3.5162423944505767</v>
      </c>
      <c r="H108">
        <f t="shared" si="4"/>
        <v>-2.3587348727199204</v>
      </c>
      <c r="K108">
        <f>LN(J89/I89)/LN(2)</f>
        <v>14.688272303484933</v>
      </c>
      <c r="L108">
        <f t="shared" si="5"/>
        <v>-0.16058627073248691</v>
      </c>
    </row>
    <row r="109" spans="1:12" x14ac:dyDescent="0.2">
      <c r="A109" s="12">
        <v>7</v>
      </c>
      <c r="B109" s="13" t="s">
        <v>27</v>
      </c>
      <c r="C109" s="14" t="s">
        <v>19</v>
      </c>
      <c r="D109" s="12">
        <v>0.23694457169033434</v>
      </c>
      <c r="E109" s="12">
        <v>0.31341982958946546</v>
      </c>
      <c r="F109">
        <f>LN(D109/(D107+D108+D110))</f>
        <v>-1.1695044348169945</v>
      </c>
      <c r="G109">
        <f>LN(E109/(E107+E108+E110))</f>
        <v>-0.78417939937775261</v>
      </c>
      <c r="H109">
        <f t="shared" si="4"/>
        <v>0.3853250354392419</v>
      </c>
      <c r="K109">
        <f>LN(J89/I89)/LN(2)</f>
        <v>14.688272303484933</v>
      </c>
      <c r="L109">
        <f t="shared" si="5"/>
        <v>2.6233516609562028E-2</v>
      </c>
    </row>
    <row r="110" spans="1:12" x14ac:dyDescent="0.2">
      <c r="A110" s="36">
        <v>7</v>
      </c>
      <c r="B110" s="37" t="s">
        <v>27</v>
      </c>
      <c r="C110" s="38" t="s">
        <v>21</v>
      </c>
      <c r="D110" s="36">
        <v>0.25240494732020158</v>
      </c>
      <c r="E110" s="36">
        <v>0.30528659953524401</v>
      </c>
      <c r="F110">
        <f>LN(D110/(D107+D108+D109))</f>
        <v>-1.0858267263711379</v>
      </c>
      <c r="G110">
        <f>LN(E110/(E107+E108+E109))</f>
        <v>-0.82224838108276099</v>
      </c>
      <c r="H110">
        <f t="shared" si="4"/>
        <v>0.26357834528837687</v>
      </c>
      <c r="K110">
        <f>LN(J89/I89)/LN(2)</f>
        <v>14.688272303484933</v>
      </c>
      <c r="L110">
        <f t="shared" si="5"/>
        <v>1.7944816098339925E-2</v>
      </c>
    </row>
    <row r="111" spans="1:12" x14ac:dyDescent="0.2">
      <c r="A111" s="15">
        <v>8</v>
      </c>
      <c r="B111" s="16" t="s">
        <v>28</v>
      </c>
      <c r="C111" s="17" t="s">
        <v>18</v>
      </c>
      <c r="D111" s="15">
        <v>0.25396961634194487</v>
      </c>
      <c r="E111" s="15">
        <v>0.33377235546929157</v>
      </c>
      <c r="F111">
        <f>LN(D111/(D112+D113+D114))</f>
        <v>-1.0775516889761108</v>
      </c>
      <c r="G111">
        <f>LN(E111/(E112+E113+E114))</f>
        <v>-0.69117223059105848</v>
      </c>
      <c r="H111">
        <f t="shared" si="4"/>
        <v>0.38637945838505228</v>
      </c>
      <c r="K111">
        <f>LN(J90/I90)/LN(2)</f>
        <v>14.805376054174992</v>
      </c>
      <c r="L111">
        <f t="shared" si="5"/>
        <v>2.6097240419374317E-2</v>
      </c>
    </row>
    <row r="112" spans="1:12" x14ac:dyDescent="0.2">
      <c r="A112" s="15">
        <v>8</v>
      </c>
      <c r="B112" s="16" t="s">
        <v>28</v>
      </c>
      <c r="C112" s="17" t="s">
        <v>19</v>
      </c>
      <c r="D112" s="15">
        <v>0.27697193373959317</v>
      </c>
      <c r="E112" s="15">
        <v>0.38576181893802858</v>
      </c>
      <c r="F112">
        <f>LN(D112/(D111+D113+D114))</f>
        <v>-0.95953186176184968</v>
      </c>
      <c r="G112">
        <f>LN(E112/(E111+E113+E114))</f>
        <v>-0.4651626403376572</v>
      </c>
      <c r="H112">
        <f t="shared" si="4"/>
        <v>0.49436922142419248</v>
      </c>
      <c r="K112">
        <f>LN(J90/I90)/LN(2)</f>
        <v>14.805376054174992</v>
      </c>
      <c r="L112">
        <f t="shared" si="5"/>
        <v>3.3391196523156495E-2</v>
      </c>
    </row>
    <row r="113" spans="1:12" x14ac:dyDescent="0.2">
      <c r="A113" s="15">
        <v>8</v>
      </c>
      <c r="B113" s="16" t="s">
        <v>28</v>
      </c>
      <c r="C113" s="17" t="s">
        <v>20</v>
      </c>
      <c r="D113" s="15">
        <v>0.22435842416959917</v>
      </c>
      <c r="E113" s="15">
        <v>1.9409399694995149E-2</v>
      </c>
      <c r="F113">
        <f>LN(D113/(D111+D112+D114))</f>
        <v>-1.2404456457177886</v>
      </c>
      <c r="G113">
        <f>LN(E113/(E111+E112+E114))</f>
        <v>-3.9223975744266855</v>
      </c>
      <c r="H113">
        <f t="shared" si="4"/>
        <v>-2.6819519287088971</v>
      </c>
      <c r="K113">
        <f>LN(J90/I90)/LN(2)</f>
        <v>14.805376054174992</v>
      </c>
      <c r="L113">
        <f t="shared" si="5"/>
        <v>-0.18114716700847386</v>
      </c>
    </row>
    <row r="114" spans="1:12" x14ac:dyDescent="0.2">
      <c r="A114" s="42">
        <v>8</v>
      </c>
      <c r="B114" s="43" t="s">
        <v>28</v>
      </c>
      <c r="C114" s="44" t="s">
        <v>21</v>
      </c>
      <c r="D114" s="42">
        <v>0.24470002574886285</v>
      </c>
      <c r="E114" s="42">
        <v>0.26105642589768474</v>
      </c>
      <c r="F114">
        <f>LN(D114/(D111+D112+D113))</f>
        <v>-1.1270819115536252</v>
      </c>
      <c r="G114">
        <f>LN(E114/(E111+E112+E113))</f>
        <v>-1.0404849885027379</v>
      </c>
      <c r="H114">
        <f t="shared" si="4"/>
        <v>8.6596923050887398E-2</v>
      </c>
      <c r="K114">
        <f>LN(J90/I90)/LN(2)</f>
        <v>14.805376054174992</v>
      </c>
      <c r="L114">
        <f t="shared" si="5"/>
        <v>5.8490188114112638E-3</v>
      </c>
    </row>
    <row r="115" spans="1:12" ht="21" thickBot="1" x14ac:dyDescent="0.3">
      <c r="A115" s="1" t="s">
        <v>0</v>
      </c>
      <c r="D115" s="45" t="s">
        <v>29</v>
      </c>
      <c r="E115" s="45"/>
    </row>
    <row r="116" spans="1:12" ht="18" thickTop="1" thickBot="1" x14ac:dyDescent="0.25">
      <c r="A116" s="3" t="s">
        <v>2</v>
      </c>
      <c r="D116" s="3">
        <v>4</v>
      </c>
      <c r="E116" s="3">
        <v>4</v>
      </c>
    </row>
    <row r="117" spans="1:12" ht="17" thickBot="1" x14ac:dyDescent="0.25">
      <c r="A117" s="3" t="s">
        <v>3</v>
      </c>
      <c r="D117" s="47" t="s">
        <v>6</v>
      </c>
      <c r="E117" s="3" t="s">
        <v>6</v>
      </c>
    </row>
    <row r="118" spans="1:12" ht="17" thickBot="1" x14ac:dyDescent="0.25">
      <c r="A118" s="3" t="s">
        <v>7</v>
      </c>
      <c r="D118" s="3">
        <v>0</v>
      </c>
      <c r="E118" s="3">
        <v>24</v>
      </c>
    </row>
    <row r="119" spans="1:12" ht="18" thickBot="1" x14ac:dyDescent="0.25">
      <c r="A119" s="3" t="s">
        <v>8</v>
      </c>
      <c r="B119" s="8"/>
      <c r="C119" s="9" t="s">
        <v>9</v>
      </c>
      <c r="D119" s="3">
        <v>0</v>
      </c>
      <c r="E119" s="3">
        <v>0.04</v>
      </c>
    </row>
    <row r="120" spans="1:12" ht="17" thickBot="1" x14ac:dyDescent="0.25">
      <c r="A120" s="7" t="s">
        <v>10</v>
      </c>
      <c r="B120" s="10" t="s">
        <v>11</v>
      </c>
      <c r="C120" s="11" t="s">
        <v>12</v>
      </c>
      <c r="D120" s="3">
        <v>47</v>
      </c>
      <c r="E120" s="3">
        <v>50</v>
      </c>
      <c r="F120" s="63" t="s">
        <v>31</v>
      </c>
      <c r="G120" s="63" t="s">
        <v>32</v>
      </c>
      <c r="H120" s="63" t="s">
        <v>33</v>
      </c>
      <c r="I120" t="s">
        <v>34</v>
      </c>
      <c r="J120" t="s">
        <v>35</v>
      </c>
      <c r="K120" t="s">
        <v>36</v>
      </c>
      <c r="L120" t="s">
        <v>37</v>
      </c>
    </row>
    <row r="121" spans="1:12" x14ac:dyDescent="0.2">
      <c r="A121" s="12">
        <v>1</v>
      </c>
      <c r="B121" s="13" t="s">
        <v>16</v>
      </c>
      <c r="C121" s="14" t="s">
        <v>17</v>
      </c>
      <c r="D121" s="12">
        <v>0.2680142514360504</v>
      </c>
      <c r="E121" s="12">
        <v>4.8115892041045098E-2</v>
      </c>
      <c r="F121">
        <f>LN(D121/(D122+D123+D124))</f>
        <v>-1.0047208884996544</v>
      </c>
      <c r="G121">
        <f>LN(E121/(E122+E123+E124))</f>
        <v>-3.0364682428688079</v>
      </c>
      <c r="H121">
        <f>G121-F121</f>
        <v>-2.0317473543691538</v>
      </c>
      <c r="I121">
        <v>31714.3</v>
      </c>
      <c r="J121">
        <v>645805224</v>
      </c>
      <c r="K121">
        <f>LN(J121/I121)/LN(2)</f>
        <v>14.313677991423269</v>
      </c>
      <c r="L121">
        <f>H121/K121</f>
        <v>-0.14194446428001059</v>
      </c>
    </row>
    <row r="122" spans="1:12" x14ac:dyDescent="0.2">
      <c r="A122" s="15">
        <v>1</v>
      </c>
      <c r="B122" s="16" t="s">
        <v>16</v>
      </c>
      <c r="C122" s="17" t="s">
        <v>15</v>
      </c>
      <c r="D122" s="15">
        <v>0.27274049298334907</v>
      </c>
      <c r="E122" s="15">
        <v>0.91859963783737175</v>
      </c>
      <c r="F122">
        <f>LN(D122/(D121+D123+D124))</f>
        <v>-0.98076260189696185</v>
      </c>
      <c r="G122">
        <f>LN(E122/(E121+E123+E124))</f>
        <v>1.9412276156821353</v>
      </c>
      <c r="H122">
        <f t="shared" ref="H122:H152" si="6">G122-F122</f>
        <v>2.921990217579097</v>
      </c>
      <c r="I122">
        <v>26845.9</v>
      </c>
      <c r="J122">
        <v>644281056</v>
      </c>
      <c r="K122">
        <f>LN(J121/I121)/LN(2)</f>
        <v>14.313677991423269</v>
      </c>
      <c r="L122">
        <f t="shared" ref="L122:L152" si="7">H122/K122</f>
        <v>0.2041397200167524</v>
      </c>
    </row>
    <row r="123" spans="1:12" x14ac:dyDescent="0.2">
      <c r="A123" s="15">
        <v>1</v>
      </c>
      <c r="B123" s="16" t="s">
        <v>16</v>
      </c>
      <c r="C123" s="17" t="s">
        <v>14</v>
      </c>
      <c r="D123" s="15">
        <v>0.20708209118010615</v>
      </c>
      <c r="E123" s="15">
        <v>5.777356212813659E-3</v>
      </c>
      <c r="F123">
        <f>LN(D123/(D121+D122+D124))</f>
        <v>-1.3426044061038631</v>
      </c>
      <c r="G123">
        <f>LN(E123/(E121+E122+E124))</f>
        <v>-5.19750701385966</v>
      </c>
      <c r="H123">
        <f t="shared" si="6"/>
        <v>-3.8549026077557969</v>
      </c>
      <c r="I123">
        <v>27189.800000000003</v>
      </c>
      <c r="J123">
        <v>539876856</v>
      </c>
      <c r="K123">
        <f>LN(J121/I121)/LN(2)</f>
        <v>14.313677991423269</v>
      </c>
      <c r="L123">
        <f t="shared" si="7"/>
        <v>-0.26931600739276429</v>
      </c>
    </row>
    <row r="124" spans="1:12" x14ac:dyDescent="0.2">
      <c r="A124" s="15">
        <v>1</v>
      </c>
      <c r="B124" s="16" t="s">
        <v>16</v>
      </c>
      <c r="C124" s="17" t="s">
        <v>13</v>
      </c>
      <c r="D124" s="15">
        <v>0.25216316440049441</v>
      </c>
      <c r="E124" s="15">
        <v>7.7951194274381311E-2</v>
      </c>
      <c r="F124">
        <f>LN(D124/(D121+D122+D123))</f>
        <v>-1.0871084641866251</v>
      </c>
      <c r="G124">
        <f>LN(E124/(E121+E122+E123))</f>
        <v>-2.5237798439749506</v>
      </c>
      <c r="H124">
        <f t="shared" si="6"/>
        <v>-1.4366713797883255</v>
      </c>
      <c r="I124">
        <v>28967.599999999999</v>
      </c>
      <c r="J124">
        <v>755880712</v>
      </c>
      <c r="K124">
        <f>LN(J121/I121)/LN(2)</f>
        <v>14.313677991423269</v>
      </c>
      <c r="L124">
        <f t="shared" si="7"/>
        <v>-0.10037052535687728</v>
      </c>
    </row>
    <row r="125" spans="1:12" x14ac:dyDescent="0.2">
      <c r="A125" s="24">
        <v>2</v>
      </c>
      <c r="B125" s="25" t="s">
        <v>22</v>
      </c>
      <c r="C125" s="26" t="s">
        <v>17</v>
      </c>
      <c r="D125" s="24">
        <v>0.26663513087354146</v>
      </c>
      <c r="E125" s="24">
        <v>6.0645642843814148E-3</v>
      </c>
      <c r="F125">
        <f>LN(D125/(D126+D127+D128))</f>
        <v>-1.0117621803255166</v>
      </c>
      <c r="G125">
        <f>LN(E125/(E126+E127+E128))</f>
        <v>-5.1376970859638291</v>
      </c>
      <c r="H125">
        <f t="shared" si="6"/>
        <v>-4.1259349056383128</v>
      </c>
      <c r="I125">
        <v>27132.9</v>
      </c>
      <c r="J125">
        <v>695605128</v>
      </c>
      <c r="K125">
        <f>LN(J122/I122)/LN(2)</f>
        <v>14.550700783325425</v>
      </c>
      <c r="L125">
        <f t="shared" si="7"/>
        <v>-0.28355575219899265</v>
      </c>
    </row>
    <row r="126" spans="1:12" x14ac:dyDescent="0.2">
      <c r="A126" s="12">
        <v>2</v>
      </c>
      <c r="B126" s="13" t="s">
        <v>22</v>
      </c>
      <c r="C126" s="14" t="s">
        <v>14</v>
      </c>
      <c r="D126" s="12">
        <v>0.2094765058341217</v>
      </c>
      <c r="E126" s="12">
        <v>3.6200783728307519E-2</v>
      </c>
      <c r="F126">
        <f>LN(D126/(D125+D127+D128))</f>
        <v>-1.3280837877641121</v>
      </c>
      <c r="G126">
        <f>LN(E126/(E125+E127+E128))</f>
        <v>-3.3214696301121083</v>
      </c>
      <c r="H126">
        <f t="shared" si="6"/>
        <v>-1.9933858423479962</v>
      </c>
      <c r="I126">
        <v>28399.599999999999</v>
      </c>
      <c r="J126">
        <v>772814256</v>
      </c>
      <c r="K126">
        <f>LN(J122/I122)/LN(2)</f>
        <v>14.550700783325425</v>
      </c>
      <c r="L126">
        <f t="shared" si="7"/>
        <v>-0.13699586514983142</v>
      </c>
    </row>
    <row r="127" spans="1:12" x14ac:dyDescent="0.2">
      <c r="A127" s="15">
        <v>2</v>
      </c>
      <c r="B127" s="16" t="s">
        <v>22</v>
      </c>
      <c r="C127" s="17" t="s">
        <v>18</v>
      </c>
      <c r="D127" s="15">
        <v>0.27380952380952384</v>
      </c>
      <c r="E127" s="15">
        <v>0.93384959880574736</v>
      </c>
      <c r="F127">
        <f>LN(D127/(D125+D126+D128))</f>
        <v>-0.97537964824416146</v>
      </c>
      <c r="G127">
        <f>LN(E127/(E125+E126+E128))</f>
        <v>2.1839254531792425</v>
      </c>
      <c r="H127">
        <f t="shared" si="6"/>
        <v>3.1593051014234037</v>
      </c>
      <c r="I127">
        <v>26951.45</v>
      </c>
      <c r="J127">
        <v>720481544</v>
      </c>
      <c r="K127">
        <f>LN(J122/I122)/LN(2)</f>
        <v>14.550700783325425</v>
      </c>
      <c r="L127">
        <f t="shared" si="7"/>
        <v>0.21712391371856485</v>
      </c>
    </row>
    <row r="128" spans="1:12" x14ac:dyDescent="0.2">
      <c r="A128" s="15">
        <v>2</v>
      </c>
      <c r="B128" s="16" t="s">
        <v>22</v>
      </c>
      <c r="C128" s="17" t="s">
        <v>20</v>
      </c>
      <c r="D128" s="15">
        <v>0.25007883948281301</v>
      </c>
      <c r="E128" s="15">
        <v>6.2884866579585738E-2</v>
      </c>
      <c r="F128">
        <f>LN(D128/(D125+D126+D127))</f>
        <v>-1.098191855615879</v>
      </c>
      <c r="G128">
        <f>LN(E128/(E125+E126+E127))</f>
        <v>-2.7422748130182493</v>
      </c>
      <c r="H128">
        <f t="shared" si="6"/>
        <v>-1.6440829574023703</v>
      </c>
      <c r="I128">
        <v>27405.300000000003</v>
      </c>
      <c r="J128">
        <v>790774464</v>
      </c>
      <c r="K128">
        <f>LN(J122/I122)/LN(2)</f>
        <v>14.550700783325425</v>
      </c>
      <c r="L128">
        <f t="shared" si="7"/>
        <v>-0.11298995023569103</v>
      </c>
    </row>
    <row r="129" spans="1:12" x14ac:dyDescent="0.2">
      <c r="A129" s="24">
        <v>3</v>
      </c>
      <c r="B129" s="25" t="s">
        <v>23</v>
      </c>
      <c r="C129" s="26" t="s">
        <v>17</v>
      </c>
      <c r="D129" s="24">
        <v>0.257519847925752</v>
      </c>
      <c r="E129" s="24">
        <v>4.9843086579287425E-3</v>
      </c>
      <c r="F129">
        <f>LN(D129/(D130+D131+D132))</f>
        <v>-1.0588993426497944</v>
      </c>
      <c r="G129">
        <f>LN(E129/(E130+E131+E132))</f>
        <v>-5.2964637978987135</v>
      </c>
      <c r="H129">
        <f t="shared" si="6"/>
        <v>-4.2375644552489193</v>
      </c>
      <c r="K129">
        <f>LN(J123/I123)/LN(2)</f>
        <v>14.27727721134718</v>
      </c>
      <c r="L129">
        <f t="shared" si="7"/>
        <v>-0.29680480336131754</v>
      </c>
    </row>
    <row r="130" spans="1:12" x14ac:dyDescent="0.2">
      <c r="A130" s="12">
        <v>3</v>
      </c>
      <c r="B130" s="13" t="s">
        <v>23</v>
      </c>
      <c r="C130" s="14" t="s">
        <v>13</v>
      </c>
      <c r="D130" s="12">
        <v>0.22889410712288938</v>
      </c>
      <c r="E130" s="12">
        <v>6.4057596455602717E-2</v>
      </c>
      <c r="F130">
        <f>LN(D130/(D129+D131+D132))</f>
        <v>-1.2145662266822397</v>
      </c>
      <c r="G130">
        <f>LN(E130/(E129+E131+E132))</f>
        <v>-2.6817713166383701</v>
      </c>
      <c r="H130">
        <f t="shared" si="6"/>
        <v>-1.4672050899561304</v>
      </c>
      <c r="K130">
        <f>LN(J123/I123)/LN(2)</f>
        <v>14.27727721134718</v>
      </c>
      <c r="L130">
        <f t="shared" si="7"/>
        <v>-0.10276504884208854</v>
      </c>
    </row>
    <row r="131" spans="1:12" x14ac:dyDescent="0.2">
      <c r="A131" s="15">
        <v>3</v>
      </c>
      <c r="B131" s="16" t="s">
        <v>23</v>
      </c>
      <c r="C131" s="17" t="s">
        <v>19</v>
      </c>
      <c r="D131" s="15">
        <v>0.26937269372693728</v>
      </c>
      <c r="E131" s="15">
        <v>0.85748569318811152</v>
      </c>
      <c r="F131">
        <f>LN(D131/(D129+D130+D132))</f>
        <v>-0.99780758954614401</v>
      </c>
      <c r="G131">
        <f>LN(E131/(E129+E130+E132))</f>
        <v>1.794562101223163</v>
      </c>
      <c r="H131">
        <f t="shared" si="6"/>
        <v>2.792369690769307</v>
      </c>
      <c r="K131">
        <f>LN(J123/I123)/LN(2)</f>
        <v>14.27727721134718</v>
      </c>
      <c r="L131">
        <f t="shared" si="7"/>
        <v>0.19558138778380024</v>
      </c>
    </row>
    <row r="132" spans="1:12" x14ac:dyDescent="0.2">
      <c r="A132" s="15">
        <v>3</v>
      </c>
      <c r="B132" s="16" t="s">
        <v>23</v>
      </c>
      <c r="C132" s="17" t="s">
        <v>20</v>
      </c>
      <c r="D132" s="15">
        <v>0.24421335122442134</v>
      </c>
      <c r="E132" s="15">
        <v>7.3472401698357018E-2</v>
      </c>
      <c r="F132">
        <f>LN(D132/(D129+D130+D131))</f>
        <v>-1.1297168922355585</v>
      </c>
      <c r="G132">
        <f>LN(E132/(E129+E130+E131))</f>
        <v>-2.5345339843704959</v>
      </c>
      <c r="H132">
        <f t="shared" si="6"/>
        <v>-1.4048170921349374</v>
      </c>
      <c r="K132">
        <f>LN(J123/I123)/LN(2)</f>
        <v>14.27727721134718</v>
      </c>
      <c r="L132">
        <f t="shared" si="7"/>
        <v>-9.839530824675928E-2</v>
      </c>
    </row>
    <row r="133" spans="1:12" x14ac:dyDescent="0.2">
      <c r="A133" s="24">
        <v>4</v>
      </c>
      <c r="B133" s="25" t="s">
        <v>24</v>
      </c>
      <c r="C133" s="26" t="s">
        <v>17</v>
      </c>
      <c r="D133" s="24">
        <v>0.25032920726889651</v>
      </c>
      <c r="E133" s="24">
        <v>1.0483750187209825E-3</v>
      </c>
      <c r="F133">
        <f>LN(D133/(D134+D135+D136))</f>
        <v>-1.0968572864626527</v>
      </c>
      <c r="G133">
        <f>LN(E133/(E134+E135+E136))</f>
        <v>-6.8594649898543558</v>
      </c>
      <c r="H133">
        <f t="shared" si="6"/>
        <v>-5.7626077033917031</v>
      </c>
      <c r="K133">
        <f>LN(J124/I124)/LN(2)</f>
        <v>14.671430794985019</v>
      </c>
      <c r="L133">
        <f t="shared" si="7"/>
        <v>-0.3927774859805408</v>
      </c>
    </row>
    <row r="134" spans="1:12" x14ac:dyDescent="0.2">
      <c r="A134" s="12">
        <v>4</v>
      </c>
      <c r="B134" s="13" t="s">
        <v>24</v>
      </c>
      <c r="C134" s="14" t="s">
        <v>15</v>
      </c>
      <c r="D134" s="12">
        <v>0.24400842770608366</v>
      </c>
      <c r="E134" s="12">
        <v>0.39149318556237833</v>
      </c>
      <c r="F134">
        <f>LN(D134/(D133+D135+D136))</f>
        <v>-1.1308274638822775</v>
      </c>
      <c r="G134">
        <f>LN(E134/(E133+E135+E136))</f>
        <v>-0.44104000180355946</v>
      </c>
      <c r="H134">
        <f t="shared" si="6"/>
        <v>0.68978746207871811</v>
      </c>
      <c r="K134">
        <f>LN(J124/I124)/LN(2)</f>
        <v>14.671430794985019</v>
      </c>
      <c r="L134">
        <f t="shared" si="7"/>
        <v>4.7015691360824938E-2</v>
      </c>
    </row>
    <row r="135" spans="1:12" x14ac:dyDescent="0.2">
      <c r="A135" s="15">
        <v>4</v>
      </c>
      <c r="B135" s="16" t="s">
        <v>24</v>
      </c>
      <c r="C135" s="17" t="s">
        <v>18</v>
      </c>
      <c r="D135" s="15">
        <v>0.2374242823281538</v>
      </c>
      <c r="E135" s="15">
        <v>0.30073386251310469</v>
      </c>
      <c r="F135">
        <f>LN(D135/(D133+D134+D136))</f>
        <v>-1.1668530440224727</v>
      </c>
      <c r="G135">
        <f>LN(E135/(E133+E134+E136))</f>
        <v>-0.84380571415931727</v>
      </c>
      <c r="H135">
        <f t="shared" si="6"/>
        <v>0.32304732986315543</v>
      </c>
      <c r="K135">
        <f>LN(J124/I124)/LN(2)</f>
        <v>14.671430794985019</v>
      </c>
      <c r="L135">
        <f t="shared" si="7"/>
        <v>2.2018802008975109E-2</v>
      </c>
    </row>
    <row r="136" spans="1:12" x14ac:dyDescent="0.2">
      <c r="A136" s="15">
        <v>4</v>
      </c>
      <c r="B136" s="16" t="s">
        <v>24</v>
      </c>
      <c r="C136" s="17" t="s">
        <v>19</v>
      </c>
      <c r="D136" s="15">
        <v>0.26823808269686594</v>
      </c>
      <c r="E136" s="15">
        <v>0.30672457690579602</v>
      </c>
      <c r="F136">
        <f>LN(D136/(D133+D134+D135))</f>
        <v>-1.0035802570531154</v>
      </c>
      <c r="G136">
        <f>LN(E136/(E133+E134+E135))</f>
        <v>-0.81547715487187211</v>
      </c>
      <c r="H136">
        <f t="shared" si="6"/>
        <v>0.18810310218124326</v>
      </c>
      <c r="K136">
        <f>LN(J124/I124)/LN(2)</f>
        <v>14.671430794985019</v>
      </c>
      <c r="L136">
        <f t="shared" si="7"/>
        <v>1.2821046891046276E-2</v>
      </c>
    </row>
    <row r="137" spans="1:12" x14ac:dyDescent="0.2">
      <c r="A137" s="15">
        <v>5</v>
      </c>
      <c r="B137" s="16" t="s">
        <v>25</v>
      </c>
      <c r="C137" s="17" t="s">
        <v>14</v>
      </c>
      <c r="D137" s="15">
        <v>0.22895401163428822</v>
      </c>
      <c r="E137" s="15">
        <v>6.6056910569105695E-3</v>
      </c>
      <c r="F137">
        <f>LN(D137/(D138+D139+D140))</f>
        <v>-1.2142268586412288</v>
      </c>
      <c r="G137">
        <f>LN(E137/(E138+E139+E140))</f>
        <v>-5.0131961149579292</v>
      </c>
      <c r="H137">
        <f t="shared" si="6"/>
        <v>-3.7989692563167003</v>
      </c>
      <c r="K137">
        <f>LN(J125/I125)/LN(2)</f>
        <v>14.645937694776723</v>
      </c>
      <c r="L137">
        <f t="shared" si="7"/>
        <v>-0.25938723320334428</v>
      </c>
    </row>
    <row r="138" spans="1:12" x14ac:dyDescent="0.2">
      <c r="A138" s="15">
        <v>5</v>
      </c>
      <c r="B138" s="16" t="s">
        <v>25</v>
      </c>
      <c r="C138" s="17" t="s">
        <v>13</v>
      </c>
      <c r="D138" s="15">
        <v>0.26912523323455162</v>
      </c>
      <c r="E138" s="15">
        <v>0.11396631823461091</v>
      </c>
      <c r="F138">
        <f>LN(D138/(D137+D139+D140))</f>
        <v>-0.9990653050545204</v>
      </c>
      <c r="G138">
        <f>LN(E138/(E137+E139+E140))</f>
        <v>-2.0508520147620866</v>
      </c>
      <c r="H138">
        <f t="shared" si="6"/>
        <v>-1.0517867097075662</v>
      </c>
      <c r="K138">
        <f>LN(J125/I125)/LN(2)</f>
        <v>14.645937694776723</v>
      </c>
      <c r="L138">
        <f t="shared" si="7"/>
        <v>-7.1814228056061705E-2</v>
      </c>
    </row>
    <row r="139" spans="1:12" x14ac:dyDescent="0.2">
      <c r="A139" s="12">
        <v>5</v>
      </c>
      <c r="B139" s="13" t="s">
        <v>25</v>
      </c>
      <c r="C139" s="14" t="s">
        <v>20</v>
      </c>
      <c r="D139" s="12">
        <v>0.22604543957853152</v>
      </c>
      <c r="E139" s="12">
        <v>4.5949477351916457E-2</v>
      </c>
      <c r="F139">
        <f>LN(D139/(D137+D138+D140))</f>
        <v>-1.2307771252561592</v>
      </c>
      <c r="G139">
        <f>LN(E139/(E137+E138+E140))</f>
        <v>-3.0331741543378299</v>
      </c>
      <c r="H139">
        <f t="shared" si="6"/>
        <v>-1.8023970290816707</v>
      </c>
      <c r="K139">
        <f>LN(J125/I125)/LN(2)</f>
        <v>14.645937694776723</v>
      </c>
      <c r="L139">
        <f t="shared" si="7"/>
        <v>-0.12306463858059913</v>
      </c>
    </row>
    <row r="140" spans="1:12" x14ac:dyDescent="0.2">
      <c r="A140" s="36">
        <v>5</v>
      </c>
      <c r="B140" s="37" t="s">
        <v>25</v>
      </c>
      <c r="C140" s="38" t="s">
        <v>21</v>
      </c>
      <c r="D140" s="36">
        <v>0.27587531555262867</v>
      </c>
      <c r="E140" s="36">
        <v>0.83347851335656209</v>
      </c>
      <c r="F140">
        <f>LN(D140/(D137+D138+D139))</f>
        <v>-0.96501458524484929</v>
      </c>
      <c r="G140">
        <f>LN(E140/(E137+E138+E139))</f>
        <v>1.6104835730382656</v>
      </c>
      <c r="H140">
        <f t="shared" si="6"/>
        <v>2.5754981582831151</v>
      </c>
      <c r="K140">
        <f>LN(J125/I125)/LN(2)</f>
        <v>14.645937694776723</v>
      </c>
      <c r="L140">
        <f t="shared" si="7"/>
        <v>0.17585068378391586</v>
      </c>
    </row>
    <row r="141" spans="1:12" x14ac:dyDescent="0.2">
      <c r="A141" s="15">
        <v>6</v>
      </c>
      <c r="B141" s="16" t="s">
        <v>26</v>
      </c>
      <c r="C141" s="17" t="s">
        <v>15</v>
      </c>
      <c r="D141" s="15">
        <v>0.27520387131463392</v>
      </c>
      <c r="E141" s="15">
        <v>0.36865538735529829</v>
      </c>
      <c r="F141">
        <f>LN(D141/(D142+D143+D144))</f>
        <v>-0.96837824025948516</v>
      </c>
      <c r="G141">
        <f>LN(E141/(E142+E143+E144))</f>
        <v>-0.53798955270681315</v>
      </c>
      <c r="H141">
        <f t="shared" si="6"/>
        <v>0.43038868755267201</v>
      </c>
      <c r="K141">
        <f>LN(J126/I126)/LN(2)</f>
        <v>14.731963477230394</v>
      </c>
      <c r="L141">
        <f t="shared" si="7"/>
        <v>2.9214618147667643E-2</v>
      </c>
    </row>
    <row r="142" spans="1:12" x14ac:dyDescent="0.2">
      <c r="A142" s="15">
        <v>6</v>
      </c>
      <c r="B142" s="16" t="s">
        <v>26</v>
      </c>
      <c r="C142" s="17" t="s">
        <v>14</v>
      </c>
      <c r="D142" s="15">
        <v>0.22260059145084685</v>
      </c>
      <c r="E142" s="15">
        <v>1.0176822287240809E-3</v>
      </c>
      <c r="F142">
        <f>LN(D142/(D141+D143+D144))</f>
        <v>-1.2505751617616907</v>
      </c>
      <c r="G142">
        <f>LN(E142/(E141+E143+E144))</f>
        <v>-6.8892093616950385</v>
      </c>
      <c r="H142">
        <f t="shared" si="6"/>
        <v>-5.6386341999333478</v>
      </c>
      <c r="K142">
        <f>LN(J126/I126)/LN(2)</f>
        <v>14.731963477230394</v>
      </c>
      <c r="L142">
        <f t="shared" si="7"/>
        <v>-0.38274831516168067</v>
      </c>
    </row>
    <row r="143" spans="1:12" x14ac:dyDescent="0.2">
      <c r="A143" s="12">
        <v>6</v>
      </c>
      <c r="B143" s="13" t="s">
        <v>26</v>
      </c>
      <c r="C143" s="14" t="s">
        <v>18</v>
      </c>
      <c r="D143" s="12">
        <v>0.24536248767810742</v>
      </c>
      <c r="E143" s="12">
        <v>0.29271085103676375</v>
      </c>
      <c r="F143">
        <f>LN(D143/(D141+D142+D144))</f>
        <v>-1.1235008591815976</v>
      </c>
      <c r="G143">
        <f>LN(E143/(E141+E142+E144))</f>
        <v>-0.88225429720926229</v>
      </c>
      <c r="H143">
        <f t="shared" si="6"/>
        <v>0.24124656197233529</v>
      </c>
      <c r="K143">
        <f>LN(J126/I126)/LN(2)</f>
        <v>14.731963477230394</v>
      </c>
      <c r="L143">
        <f t="shared" si="7"/>
        <v>1.6375723598908189E-2</v>
      </c>
    </row>
    <row r="144" spans="1:12" x14ac:dyDescent="0.2">
      <c r="A144" s="36">
        <v>6</v>
      </c>
      <c r="B144" s="37" t="s">
        <v>26</v>
      </c>
      <c r="C144" s="38" t="s">
        <v>21</v>
      </c>
      <c r="D144" s="36">
        <v>0.25683304955641184</v>
      </c>
      <c r="E144" s="36">
        <v>0.33761607937921384</v>
      </c>
      <c r="F144">
        <f>LN(D144/(D141+D142+D143))</f>
        <v>-1.0624944560630867</v>
      </c>
      <c r="G144">
        <f>LN(E144/(E141+E142+E143))</f>
        <v>-0.67393593827074616</v>
      </c>
      <c r="H144">
        <f t="shared" si="6"/>
        <v>0.38855851779234052</v>
      </c>
      <c r="K144">
        <f>LN(J126/I126)/LN(2)</f>
        <v>14.731963477230394</v>
      </c>
      <c r="L144">
        <f t="shared" si="7"/>
        <v>2.6375202354587252E-2</v>
      </c>
    </row>
    <row r="145" spans="1:12" x14ac:dyDescent="0.2">
      <c r="A145" s="15">
        <v>7</v>
      </c>
      <c r="B145" s="16" t="s">
        <v>27</v>
      </c>
      <c r="C145" s="17" t="s">
        <v>15</v>
      </c>
      <c r="D145" s="15">
        <v>0.2843533746742159</v>
      </c>
      <c r="E145" s="15">
        <v>0.32292273627782309</v>
      </c>
      <c r="F145">
        <f>LN(D145/(D146+D147+D148))</f>
        <v>-0.92296876336990019</v>
      </c>
      <c r="G145">
        <f>LN(E145/(E146+E147+E148))</f>
        <v>-0.74037230498297857</v>
      </c>
      <c r="H145">
        <f t="shared" si="6"/>
        <v>0.18259645838692162</v>
      </c>
      <c r="K145">
        <f>LN(J127/I127)/LN(2)</f>
        <v>14.706310961355946</v>
      </c>
      <c r="L145">
        <f t="shared" si="7"/>
        <v>1.2416197295619127E-2</v>
      </c>
    </row>
    <row r="146" spans="1:12" x14ac:dyDescent="0.2">
      <c r="A146" s="15">
        <v>7</v>
      </c>
      <c r="B146" s="16" t="s">
        <v>27</v>
      </c>
      <c r="C146" s="17" t="s">
        <v>13</v>
      </c>
      <c r="D146" s="15">
        <v>0.24633773703603848</v>
      </c>
      <c r="E146" s="15">
        <v>6.1647826593637108E-2</v>
      </c>
      <c r="F146">
        <f>LN(D146/(D145+D147+D148))</f>
        <v>-1.118240831427922</v>
      </c>
      <c r="G146">
        <f>LN(E146/(E145+E147+E148))</f>
        <v>-2.7226873549013826</v>
      </c>
      <c r="H146">
        <f t="shared" si="6"/>
        <v>-1.6044465234734606</v>
      </c>
      <c r="K146">
        <f>LN(J127/I127)/LN(2)</f>
        <v>14.706310961355946</v>
      </c>
      <c r="L146">
        <f t="shared" si="7"/>
        <v>-0.10909918385987454</v>
      </c>
    </row>
    <row r="147" spans="1:12" x14ac:dyDescent="0.2">
      <c r="A147" s="12">
        <v>7</v>
      </c>
      <c r="B147" s="13" t="s">
        <v>27</v>
      </c>
      <c r="C147" s="14" t="s">
        <v>19</v>
      </c>
      <c r="D147" s="12">
        <v>0.23025074143974111</v>
      </c>
      <c r="E147" s="12">
        <v>0.25894417900011657</v>
      </c>
      <c r="F147">
        <f>LN(D147/(D145+D146+D148))</f>
        <v>-1.206895928301541</v>
      </c>
      <c r="G147">
        <f>LN(E147/(E145+E146+E148))</f>
        <v>-1.0514634410678323</v>
      </c>
      <c r="H147">
        <f t="shared" si="6"/>
        <v>0.15543248723370873</v>
      </c>
      <c r="K147">
        <f>LN(J127/I127)/LN(2)</f>
        <v>14.706310961355946</v>
      </c>
      <c r="L147">
        <f t="shared" si="7"/>
        <v>1.0569101091507016E-2</v>
      </c>
    </row>
    <row r="148" spans="1:12" x14ac:dyDescent="0.2">
      <c r="A148" s="36">
        <v>7</v>
      </c>
      <c r="B148" s="37" t="s">
        <v>27</v>
      </c>
      <c r="C148" s="38" t="s">
        <v>21</v>
      </c>
      <c r="D148" s="36">
        <v>0.23905814685000448</v>
      </c>
      <c r="E148" s="36">
        <v>0.35648525812842324</v>
      </c>
      <c r="F148">
        <f>LN(D148/(D145+D146+D147))</f>
        <v>-1.1578501318665326</v>
      </c>
      <c r="G148">
        <f>LN(E148/(E145+E146+E147))</f>
        <v>-0.59065204833919638</v>
      </c>
      <c r="H148">
        <f t="shared" si="6"/>
        <v>0.56719808352733625</v>
      </c>
      <c r="K148">
        <f>LN(J127/I127)/LN(2)</f>
        <v>14.706310961355946</v>
      </c>
      <c r="L148">
        <f t="shared" si="7"/>
        <v>3.8568345591071307E-2</v>
      </c>
    </row>
    <row r="149" spans="1:12" x14ac:dyDescent="0.2">
      <c r="A149" s="15">
        <v>8</v>
      </c>
      <c r="B149" s="16" t="s">
        <v>28</v>
      </c>
      <c r="C149" s="17" t="s">
        <v>18</v>
      </c>
      <c r="D149" s="15">
        <v>0.2654344756770633</v>
      </c>
      <c r="E149" s="15">
        <v>0.34047009541540607</v>
      </c>
      <c r="F149">
        <f>LN(D149/(D150+D151+D152))</f>
        <v>-1.0179111867807824</v>
      </c>
      <c r="G149">
        <f>LN(E149/(E150+E151+E152))</f>
        <v>-0.66120001923050153</v>
      </c>
      <c r="H149">
        <f t="shared" si="6"/>
        <v>0.35671116755028087</v>
      </c>
      <c r="K149">
        <f>LN(J128/I128)/LN(2)</f>
        <v>14.81652373564383</v>
      </c>
      <c r="L149">
        <f t="shared" si="7"/>
        <v>2.4075226680341191E-2</v>
      </c>
    </row>
    <row r="150" spans="1:12" x14ac:dyDescent="0.2">
      <c r="A150" s="15">
        <v>8</v>
      </c>
      <c r="B150" s="16" t="s">
        <v>28</v>
      </c>
      <c r="C150" s="17" t="s">
        <v>19</v>
      </c>
      <c r="D150" s="15">
        <v>0.25028879476318827</v>
      </c>
      <c r="E150" s="15">
        <v>0.25607012644480648</v>
      </c>
      <c r="F150">
        <f>LN(D150/(D149+D151+D152))</f>
        <v>-1.097072642482517</v>
      </c>
      <c r="G150">
        <f>LN(E150/(E149+E151+E152))</f>
        <v>-1.0664954360242909</v>
      </c>
      <c r="H150">
        <f t="shared" si="6"/>
        <v>3.0577206458226147E-2</v>
      </c>
      <c r="K150">
        <f>LN(J128/I128)/LN(2)</f>
        <v>14.81652373564383</v>
      </c>
      <c r="L150">
        <f t="shared" si="7"/>
        <v>2.0637233809889656E-3</v>
      </c>
    </row>
    <row r="151" spans="1:12" x14ac:dyDescent="0.2">
      <c r="A151" s="15">
        <v>8</v>
      </c>
      <c r="B151" s="16" t="s">
        <v>28</v>
      </c>
      <c r="C151" s="17" t="s">
        <v>20</v>
      </c>
      <c r="D151" s="15">
        <v>0.25433192144782441</v>
      </c>
      <c r="E151" s="15">
        <v>7.2376076332324873E-2</v>
      </c>
      <c r="F151">
        <f>LN(D151/(D149+D150+D152))</f>
        <v>-1.0756403749924268</v>
      </c>
      <c r="G151">
        <f>LN(E151/(E149+E150+E152))</f>
        <v>-2.5507505885935058</v>
      </c>
      <c r="H151">
        <f t="shared" si="6"/>
        <v>-1.475110213601079</v>
      </c>
      <c r="K151">
        <f>LN(J128/I128)/LN(2)</f>
        <v>14.81652373564383</v>
      </c>
      <c r="L151">
        <f t="shared" si="7"/>
        <v>-9.9558455135629026E-2</v>
      </c>
    </row>
    <row r="152" spans="1:12" x14ac:dyDescent="0.2">
      <c r="A152" s="42">
        <v>8</v>
      </c>
      <c r="B152" s="43" t="s">
        <v>28</v>
      </c>
      <c r="C152" s="44" t="s">
        <v>21</v>
      </c>
      <c r="D152" s="42">
        <v>0.22994480811192397</v>
      </c>
      <c r="E152" s="42">
        <v>0.3310837018074626</v>
      </c>
      <c r="F152">
        <f>LN(D152/(D149+D150+D151))</f>
        <v>-1.2086228746594354</v>
      </c>
      <c r="G152">
        <f>LN(E152/(E149+E150+E151))</f>
        <v>-0.70328771853068039</v>
      </c>
      <c r="H152">
        <f t="shared" si="6"/>
        <v>0.50533515612875501</v>
      </c>
      <c r="K152">
        <f>LN(J128/I128)/LN(2)</f>
        <v>14.81652373564383</v>
      </c>
      <c r="L152">
        <f t="shared" si="7"/>
        <v>3.4106188816279477E-2</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-0.25938375012788129</v>
      </c>
      <c r="E159">
        <f t="shared" ref="E159:E190" si="8">AVERAGE(L7,L83,L121,L45)</f>
        <v>-0.14440418602609312</v>
      </c>
      <c r="F159">
        <f t="shared" ref="F159:F190" si="9">_xlfn.STDEV.S(L7,L45,L83,L121)</f>
        <v>2.5537431669772764E-2</v>
      </c>
      <c r="G159">
        <v>1</v>
      </c>
    </row>
    <row r="160" spans="1:12" x14ac:dyDescent="0.2">
      <c r="A160" s="15">
        <v>1</v>
      </c>
      <c r="B160" s="16" t="s">
        <v>16</v>
      </c>
      <c r="C160" s="17" t="s">
        <v>15</v>
      </c>
      <c r="D160">
        <v>0.54336290497606865</v>
      </c>
      <c r="E160">
        <f t="shared" si="8"/>
        <v>0.21023544166493269</v>
      </c>
      <c r="F160">
        <f t="shared" si="9"/>
        <v>3.0950394344057556E-2</v>
      </c>
      <c r="G160">
        <v>5</v>
      </c>
    </row>
    <row r="161" spans="1:7" x14ac:dyDescent="0.2">
      <c r="A161" s="15">
        <v>1</v>
      </c>
      <c r="B161" s="16" t="s">
        <v>16</v>
      </c>
      <c r="C161" s="17" t="s">
        <v>14</v>
      </c>
      <c r="D161">
        <v>-0.25938375012788129</v>
      </c>
      <c r="E161">
        <f t="shared" si="8"/>
        <v>-0.28036535913556621</v>
      </c>
      <c r="F161">
        <f t="shared" si="9"/>
        <v>1.1589841916976495E-2</v>
      </c>
      <c r="G161">
        <v>2</v>
      </c>
    </row>
    <row r="162" spans="1:7" x14ac:dyDescent="0.2">
      <c r="A162" s="15">
        <v>1</v>
      </c>
      <c r="B162" s="16" t="s">
        <v>16</v>
      </c>
      <c r="C162" s="17" t="s">
        <v>13</v>
      </c>
      <c r="D162">
        <v>-2.4595404720306302E-2</v>
      </c>
      <c r="E162">
        <f t="shared" si="8"/>
        <v>-0.10829436331189297</v>
      </c>
      <c r="F162">
        <f t="shared" si="9"/>
        <v>3.133210823032536E-2</v>
      </c>
      <c r="G162">
        <v>4</v>
      </c>
    </row>
    <row r="163" spans="1:7" x14ac:dyDescent="0.2">
      <c r="A163" s="24">
        <v>2</v>
      </c>
      <c r="B163" s="25" t="s">
        <v>22</v>
      </c>
      <c r="C163" s="26" t="s">
        <v>17</v>
      </c>
      <c r="D163">
        <v>-0.30102999566398125</v>
      </c>
      <c r="E163">
        <f t="shared" si="8"/>
        <v>-0.27296151198695418</v>
      </c>
      <c r="F163">
        <f t="shared" si="9"/>
        <v>1.0716027012422519E-2</v>
      </c>
      <c r="G163">
        <v>1</v>
      </c>
    </row>
    <row r="164" spans="1:7" x14ac:dyDescent="0.2">
      <c r="A164" s="12">
        <v>2</v>
      </c>
      <c r="B164" s="13" t="s">
        <v>22</v>
      </c>
      <c r="C164" s="14" t="s">
        <v>14</v>
      </c>
      <c r="D164">
        <v>-0.30102999566398125</v>
      </c>
      <c r="E164">
        <f t="shared" si="8"/>
        <v>-0.15709538875273171</v>
      </c>
      <c r="F164">
        <f t="shared" si="9"/>
        <v>4.6349346467545918E-2</v>
      </c>
      <c r="G164">
        <v>2</v>
      </c>
    </row>
    <row r="165" spans="1:7" x14ac:dyDescent="0.2">
      <c r="A165" s="15">
        <v>2</v>
      </c>
      <c r="B165" s="16" t="s">
        <v>22</v>
      </c>
      <c r="C165" s="17" t="s">
        <v>18</v>
      </c>
      <c r="D165">
        <v>0.90308998699194365</v>
      </c>
      <c r="E165">
        <f t="shared" si="8"/>
        <v>0.22495957335074115</v>
      </c>
      <c r="F165">
        <f t="shared" si="9"/>
        <v>3.8865184338376053E-2</v>
      </c>
      <c r="G165">
        <v>6</v>
      </c>
    </row>
    <row r="166" spans="1:7" x14ac:dyDescent="0.2">
      <c r="A166" s="15">
        <v>2</v>
      </c>
      <c r="B166" s="16" t="s">
        <v>22</v>
      </c>
      <c r="C166" s="17" t="s">
        <v>20</v>
      </c>
      <c r="D166">
        <v>-0.30102999566398125</v>
      </c>
      <c r="E166">
        <f t="shared" si="8"/>
        <v>-0.12167869224013625</v>
      </c>
      <c r="F166">
        <f t="shared" si="9"/>
        <v>3.820477187529224E-2</v>
      </c>
      <c r="G166">
        <v>3</v>
      </c>
    </row>
    <row r="167" spans="1:7" x14ac:dyDescent="0.2">
      <c r="A167" s="24">
        <v>3</v>
      </c>
      <c r="B167" s="25" t="s">
        <v>23</v>
      </c>
      <c r="C167" s="26" t="s">
        <v>17</v>
      </c>
      <c r="D167">
        <v>-0.4600704139038686</v>
      </c>
      <c r="E167">
        <f t="shared" si="8"/>
        <v>-0.2589444726605607</v>
      </c>
      <c r="F167">
        <f t="shared" si="9"/>
        <v>3.1112642735867935E-2</v>
      </c>
      <c r="G167">
        <v>1</v>
      </c>
    </row>
    <row r="168" spans="1:7" x14ac:dyDescent="0.2">
      <c r="A168" s="12">
        <v>3</v>
      </c>
      <c r="B168" s="13" t="s">
        <v>23</v>
      </c>
      <c r="C168" s="14" t="s">
        <v>13</v>
      </c>
      <c r="D168">
        <v>-0.22528206849629373</v>
      </c>
      <c r="E168">
        <f t="shared" si="8"/>
        <v>-0.10476088065723249</v>
      </c>
      <c r="F168">
        <f t="shared" si="9"/>
        <v>3.0845801317218775E-2</v>
      </c>
      <c r="G168">
        <v>4</v>
      </c>
    </row>
    <row r="169" spans="1:7" x14ac:dyDescent="0.2">
      <c r="A169" s="15">
        <v>3</v>
      </c>
      <c r="B169" s="16" t="s">
        <v>23</v>
      </c>
      <c r="C169" s="17" t="s">
        <v>19</v>
      </c>
      <c r="D169">
        <v>1.1454228963040309</v>
      </c>
      <c r="E169">
        <f t="shared" si="8"/>
        <v>0.2038027167092003</v>
      </c>
      <c r="F169">
        <f t="shared" si="9"/>
        <v>2.5401213277216728E-2</v>
      </c>
      <c r="G169">
        <v>7</v>
      </c>
    </row>
    <row r="170" spans="1:7" x14ac:dyDescent="0.2">
      <c r="A170" s="15">
        <v>3</v>
      </c>
      <c r="B170" s="16" t="s">
        <v>23</v>
      </c>
      <c r="C170" s="17" t="s">
        <v>20</v>
      </c>
      <c r="D170">
        <v>-0.46007041390386871</v>
      </c>
      <c r="E170">
        <f t="shared" si="8"/>
        <v>-0.12867563538425572</v>
      </c>
      <c r="F170">
        <f t="shared" si="9"/>
        <v>3.815712348900864E-2</v>
      </c>
      <c r="G170">
        <v>3</v>
      </c>
    </row>
    <row r="171" spans="1:7" x14ac:dyDescent="0.2">
      <c r="A171" s="24">
        <v>4</v>
      </c>
      <c r="B171" s="25" t="s">
        <v>24</v>
      </c>
      <c r="C171" s="26" t="s">
        <v>17</v>
      </c>
      <c r="D171">
        <v>-0.90308998699194354</v>
      </c>
      <c r="E171">
        <f t="shared" si="8"/>
        <v>-0.40367536437752788</v>
      </c>
      <c r="F171">
        <f t="shared" si="9"/>
        <v>2.0124183018349371E-2</v>
      </c>
      <c r="G171">
        <v>1</v>
      </c>
    </row>
    <row r="172" spans="1:7" x14ac:dyDescent="0.2">
      <c r="A172" s="12">
        <v>4</v>
      </c>
      <c r="B172" s="13" t="s">
        <v>24</v>
      </c>
      <c r="C172" s="14" t="s">
        <v>15</v>
      </c>
      <c r="D172">
        <v>-0.10034333188799371</v>
      </c>
      <c r="E172">
        <f t="shared" si="8"/>
        <v>4.2487969237635238E-2</v>
      </c>
      <c r="F172">
        <f t="shared" si="9"/>
        <v>2.5576153148028493E-2</v>
      </c>
      <c r="G172">
        <v>5</v>
      </c>
    </row>
    <row r="173" spans="1:7" x14ac:dyDescent="0.2">
      <c r="A173" s="15">
        <v>4</v>
      </c>
      <c r="B173" s="16" t="s">
        <v>24</v>
      </c>
      <c r="C173" s="17" t="s">
        <v>18</v>
      </c>
      <c r="D173">
        <v>0.30102999566398114</v>
      </c>
      <c r="E173">
        <f t="shared" si="8"/>
        <v>1.3165063466179853E-2</v>
      </c>
      <c r="F173">
        <f t="shared" si="9"/>
        <v>2.4967587028218826E-2</v>
      </c>
      <c r="G173">
        <v>6</v>
      </c>
    </row>
    <row r="174" spans="1:7" x14ac:dyDescent="0.2">
      <c r="A174" s="36">
        <v>4</v>
      </c>
      <c r="B174" s="37" t="s">
        <v>24</v>
      </c>
      <c r="C174" s="38" t="s">
        <v>19</v>
      </c>
      <c r="D174">
        <v>0.70240332321595611</v>
      </c>
      <c r="E174">
        <f t="shared" si="8"/>
        <v>2.113221442383199E-2</v>
      </c>
      <c r="F174">
        <f t="shared" si="9"/>
        <v>9.0179751174059089E-3</v>
      </c>
      <c r="G174">
        <v>7</v>
      </c>
    </row>
    <row r="175" spans="1:7" x14ac:dyDescent="0.2">
      <c r="A175" s="15">
        <v>5</v>
      </c>
      <c r="B175" s="16" t="s">
        <v>25</v>
      </c>
      <c r="C175" s="17" t="s">
        <v>14</v>
      </c>
      <c r="D175">
        <v>-0.66075707767985614</v>
      </c>
      <c r="E175">
        <f t="shared" si="8"/>
        <v>-0.28342705281047154</v>
      </c>
      <c r="F175">
        <f t="shared" si="9"/>
        <v>2.0166112869902105E-2</v>
      </c>
      <c r="G175">
        <v>2</v>
      </c>
    </row>
    <row r="176" spans="1:7" x14ac:dyDescent="0.2">
      <c r="A176" s="15">
        <v>5</v>
      </c>
      <c r="B176" s="16" t="s">
        <v>25</v>
      </c>
      <c r="C176" s="17" t="s">
        <v>13</v>
      </c>
      <c r="D176">
        <v>-0.4259687322722811</v>
      </c>
      <c r="E176">
        <f t="shared" si="8"/>
        <v>-9.34336086050334E-2</v>
      </c>
      <c r="F176">
        <f t="shared" si="9"/>
        <v>1.7866409573602846E-2</v>
      </c>
      <c r="G176">
        <v>4</v>
      </c>
    </row>
    <row r="177" spans="1:7" x14ac:dyDescent="0.2">
      <c r="A177" s="12">
        <v>5</v>
      </c>
      <c r="B177" s="13" t="s">
        <v>25</v>
      </c>
      <c r="C177" s="14" t="s">
        <v>20</v>
      </c>
      <c r="D177">
        <v>-0.66075707767985614</v>
      </c>
      <c r="E177">
        <f t="shared" si="8"/>
        <v>-0.11581476871637163</v>
      </c>
      <c r="F177">
        <f t="shared" si="9"/>
        <v>2.2379322741146172E-2</v>
      </c>
      <c r="G177">
        <v>3</v>
      </c>
    </row>
    <row r="178" spans="1:7" x14ac:dyDescent="0.2">
      <c r="A178" s="36">
        <v>5</v>
      </c>
      <c r="B178" s="37" t="s">
        <v>25</v>
      </c>
      <c r="C178" s="38" t="s">
        <v>21</v>
      </c>
      <c r="D178">
        <v>1.7474828876319934</v>
      </c>
      <c r="E178">
        <f t="shared" si="8"/>
        <v>0.19113531869279077</v>
      </c>
      <c r="F178">
        <f t="shared" si="9"/>
        <v>1.6944139551565207E-2</v>
      </c>
      <c r="G178">
        <v>8</v>
      </c>
    </row>
    <row r="179" spans="1:7" x14ac:dyDescent="0.2">
      <c r="A179" s="15">
        <v>6</v>
      </c>
      <c r="B179" s="16" t="s">
        <v>26</v>
      </c>
      <c r="C179" s="17" t="s">
        <v>15</v>
      </c>
      <c r="D179">
        <v>-0.3010299956639812</v>
      </c>
      <c r="E179">
        <f t="shared" si="8"/>
        <v>3.0327020481672851E-2</v>
      </c>
      <c r="F179">
        <f t="shared" si="9"/>
        <v>1.6801974865363566E-2</v>
      </c>
      <c r="G179">
        <v>5</v>
      </c>
    </row>
    <row r="180" spans="1:7" x14ac:dyDescent="0.2">
      <c r="A180" s="15">
        <v>6</v>
      </c>
      <c r="B180" s="16" t="s">
        <v>26</v>
      </c>
      <c r="C180" s="17" t="s">
        <v>14</v>
      </c>
      <c r="D180">
        <v>-1.103776650767931</v>
      </c>
      <c r="E180">
        <f t="shared" si="8"/>
        <v>-0.3801429864111156</v>
      </c>
      <c r="F180">
        <f t="shared" si="9"/>
        <v>3.2224473444219387E-2</v>
      </c>
      <c r="G180">
        <v>2</v>
      </c>
    </row>
    <row r="181" spans="1:7" x14ac:dyDescent="0.2">
      <c r="A181" s="12">
        <v>6</v>
      </c>
      <c r="B181" s="13" t="s">
        <v>26</v>
      </c>
      <c r="C181" s="14" t="s">
        <v>18</v>
      </c>
      <c r="D181">
        <v>0.1003433318879937</v>
      </c>
      <c r="E181">
        <f t="shared" si="8"/>
        <v>1.8426190752199097E-2</v>
      </c>
      <c r="F181">
        <f t="shared" si="9"/>
        <v>2.1119563049905966E-2</v>
      </c>
      <c r="G181">
        <v>6</v>
      </c>
    </row>
    <row r="182" spans="1:7" x14ac:dyDescent="0.2">
      <c r="A182" s="36">
        <v>6</v>
      </c>
      <c r="B182" s="37" t="s">
        <v>26</v>
      </c>
      <c r="C182" s="38" t="s">
        <v>21</v>
      </c>
      <c r="D182">
        <v>1.3044633145439186</v>
      </c>
      <c r="E182">
        <f t="shared" si="8"/>
        <v>2.7074613954444146E-2</v>
      </c>
      <c r="F182">
        <f t="shared" si="9"/>
        <v>8.8901907051555096E-3</v>
      </c>
      <c r="G182">
        <v>8</v>
      </c>
    </row>
    <row r="183" spans="1:7" x14ac:dyDescent="0.2">
      <c r="A183" s="15">
        <v>7</v>
      </c>
      <c r="B183" s="16" t="s">
        <v>27</v>
      </c>
      <c r="C183" s="17" t="s">
        <v>15</v>
      </c>
      <c r="D183">
        <v>-0.46007041390386866</v>
      </c>
      <c r="E183">
        <f t="shared" si="8"/>
        <v>2.1049856858198802E-2</v>
      </c>
      <c r="F183">
        <f t="shared" si="9"/>
        <v>5.9849951008954317E-3</v>
      </c>
      <c r="G183">
        <v>5</v>
      </c>
    </row>
    <row r="184" spans="1:7" x14ac:dyDescent="0.2">
      <c r="A184" s="15">
        <v>7</v>
      </c>
      <c r="B184" s="16" t="s">
        <v>27</v>
      </c>
      <c r="C184" s="17" t="s">
        <v>13</v>
      </c>
      <c r="D184">
        <v>-1.0280287236002437</v>
      </c>
      <c r="E184">
        <f t="shared" si="8"/>
        <v>-0.12881395378937432</v>
      </c>
      <c r="F184">
        <f t="shared" si="9"/>
        <v>3.1215855678308764E-2</v>
      </c>
      <c r="G184">
        <v>4</v>
      </c>
    </row>
    <row r="185" spans="1:7" x14ac:dyDescent="0.2">
      <c r="A185" s="12">
        <v>7</v>
      </c>
      <c r="B185" s="13" t="s">
        <v>27</v>
      </c>
      <c r="C185" s="14" t="s">
        <v>19</v>
      </c>
      <c r="D185">
        <v>0.34267624120008122</v>
      </c>
      <c r="E185">
        <f t="shared" si="8"/>
        <v>2.0117547474570001E-2</v>
      </c>
      <c r="F185">
        <f t="shared" si="9"/>
        <v>7.0780270795058609E-3</v>
      </c>
      <c r="G185">
        <v>7</v>
      </c>
    </row>
    <row r="186" spans="1:7" x14ac:dyDescent="0.2">
      <c r="A186" s="36">
        <v>7</v>
      </c>
      <c r="B186" s="37" t="s">
        <v>27</v>
      </c>
      <c r="C186" s="38" t="s">
        <v>21</v>
      </c>
      <c r="D186">
        <v>1.1454228963040309</v>
      </c>
      <c r="E186">
        <f t="shared" si="8"/>
        <v>2.4016193878696829E-2</v>
      </c>
      <c r="F186">
        <f t="shared" si="9"/>
        <v>9.8125790815529468E-3</v>
      </c>
      <c r="G186">
        <v>8</v>
      </c>
    </row>
    <row r="187" spans="1:7" x14ac:dyDescent="0.2">
      <c r="A187" s="15">
        <v>8</v>
      </c>
      <c r="B187" s="16" t="s">
        <v>28</v>
      </c>
      <c r="C187" s="17" t="s">
        <v>18</v>
      </c>
      <c r="D187">
        <v>-0.10034333188799371</v>
      </c>
      <c r="E187">
        <f t="shared" si="8"/>
        <v>1.8431508303898256E-2</v>
      </c>
      <c r="F187">
        <f t="shared" si="9"/>
        <v>8.9357787253545925E-3</v>
      </c>
      <c r="G187">
        <v>6</v>
      </c>
    </row>
    <row r="188" spans="1:7" x14ac:dyDescent="0.2">
      <c r="A188" s="15">
        <v>8</v>
      </c>
      <c r="B188" s="16" t="s">
        <v>28</v>
      </c>
      <c r="C188" s="17" t="s">
        <v>19</v>
      </c>
      <c r="D188">
        <v>0.3010299956639812</v>
      </c>
      <c r="E188">
        <f t="shared" si="8"/>
        <v>2.2041319855821969E-2</v>
      </c>
      <c r="F188">
        <f t="shared" si="9"/>
        <v>1.6733190881468532E-2</v>
      </c>
      <c r="G188">
        <v>7</v>
      </c>
    </row>
    <row r="189" spans="1:7" x14ac:dyDescent="0.2">
      <c r="A189" s="15">
        <v>8</v>
      </c>
      <c r="B189" s="16" t="s">
        <v>28</v>
      </c>
      <c r="C189" s="17" t="s">
        <v>20</v>
      </c>
      <c r="D189">
        <v>-1.3044633145439186</v>
      </c>
      <c r="E189">
        <f t="shared" si="8"/>
        <v>-0.15017386884310549</v>
      </c>
      <c r="F189">
        <f t="shared" si="9"/>
        <v>5.5118396336026054E-2</v>
      </c>
      <c r="G189">
        <v>3</v>
      </c>
    </row>
    <row r="190" spans="1:7" x14ac:dyDescent="0.2">
      <c r="A190" s="42">
        <v>8</v>
      </c>
      <c r="B190" s="43" t="s">
        <v>28</v>
      </c>
      <c r="C190" s="44" t="s">
        <v>21</v>
      </c>
      <c r="D190">
        <v>1.103776650767931</v>
      </c>
      <c r="E190">
        <f t="shared" si="8"/>
        <v>2.4623781434210918E-2</v>
      </c>
      <c r="F190">
        <f t="shared" si="9"/>
        <v>1.2727421973885558E-2</v>
      </c>
      <c r="G190">
        <v>8</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312C2-A4F9-5240-8EE8-7CAFAF996770}">
  <dimension ref="A1:L190"/>
  <sheetViews>
    <sheetView workbookViewId="0">
      <selection activeCell="I129" sqref="I129:J129"/>
    </sheetView>
  </sheetViews>
  <sheetFormatPr baseColWidth="10" defaultRowHeight="16" x14ac:dyDescent="0.2"/>
  <cols>
    <col min="4" max="4" width="12"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6</v>
      </c>
    </row>
    <row r="4" spans="1:12" ht="17" thickBot="1" x14ac:dyDescent="0.25">
      <c r="A4" s="3" t="s">
        <v>7</v>
      </c>
      <c r="D4" s="7">
        <v>0</v>
      </c>
      <c r="E4" s="3">
        <v>48</v>
      </c>
    </row>
    <row r="5" spans="1:12" ht="18" thickBot="1" x14ac:dyDescent="0.25">
      <c r="A5" s="3" t="s">
        <v>8</v>
      </c>
      <c r="B5" s="8"/>
      <c r="C5" s="9" t="s">
        <v>9</v>
      </c>
      <c r="D5" s="7" t="s">
        <v>4</v>
      </c>
      <c r="E5" s="3">
        <v>0.04</v>
      </c>
    </row>
    <row r="6" spans="1:12" ht="17" thickBot="1" x14ac:dyDescent="0.25">
      <c r="A6" s="7" t="s">
        <v>10</v>
      </c>
      <c r="B6" s="10" t="s">
        <v>11</v>
      </c>
      <c r="C6" s="11" t="s">
        <v>12</v>
      </c>
      <c r="D6" s="3">
        <v>1</v>
      </c>
      <c r="E6" s="3">
        <v>13</v>
      </c>
      <c r="F6" s="63" t="s">
        <v>31</v>
      </c>
      <c r="G6" s="63" t="s">
        <v>32</v>
      </c>
      <c r="H6" s="63" t="s">
        <v>33</v>
      </c>
      <c r="I6" t="s">
        <v>34</v>
      </c>
      <c r="J6" t="s">
        <v>35</v>
      </c>
      <c r="K6" t="s">
        <v>36</v>
      </c>
      <c r="L6" t="s">
        <v>37</v>
      </c>
    </row>
    <row r="7" spans="1:12" x14ac:dyDescent="0.2">
      <c r="A7" s="12">
        <v>1</v>
      </c>
      <c r="B7" s="13" t="s">
        <v>16</v>
      </c>
      <c r="C7" s="14" t="s">
        <v>17</v>
      </c>
      <c r="D7" s="12">
        <v>0.23776067804170853</v>
      </c>
      <c r="E7" s="12">
        <v>2.1905697445972497E-2</v>
      </c>
      <c r="F7">
        <f>LN(D7/(D8+D9+D10))</f>
        <v>-1.1649959638723146</v>
      </c>
      <c r="G7">
        <f>LN(E7/(E8+E9+E10))</f>
        <v>-3.8309783011553309</v>
      </c>
      <c r="H7">
        <f>G7-F7</f>
        <v>-2.6659823372830163</v>
      </c>
      <c r="I7">
        <v>29364.18</v>
      </c>
      <c r="J7">
        <v>1896329100</v>
      </c>
      <c r="K7">
        <f>LN(J7/I7)/LN(2)</f>
        <v>15.978792483223931</v>
      </c>
      <c r="L7">
        <f>H7/K7</f>
        <v>-0.1668450441472358</v>
      </c>
    </row>
    <row r="8" spans="1:12" x14ac:dyDescent="0.2">
      <c r="A8" s="15">
        <v>1</v>
      </c>
      <c r="B8" s="16" t="s">
        <v>16</v>
      </c>
      <c r="C8" s="17" t="s">
        <v>15</v>
      </c>
      <c r="D8" s="15">
        <v>0.27489684398349507</v>
      </c>
      <c r="E8" s="15">
        <v>0.96984282907662078</v>
      </c>
      <c r="F8">
        <f>LN(D8/(D7+D9+D10))</f>
        <v>-0.96991801438706005</v>
      </c>
      <c r="G8">
        <f>LN(E8/(E7+E9+E10))</f>
        <v>2.7486696434645923</v>
      </c>
      <c r="H8">
        <f t="shared" ref="H8:H38" si="0">G8-F8</f>
        <v>3.7185876578516526</v>
      </c>
      <c r="I8">
        <v>25062.77</v>
      </c>
      <c r="J8">
        <v>1389242188</v>
      </c>
      <c r="K8">
        <f>LN(J7/I7)/LN(2)</f>
        <v>15.978792483223931</v>
      </c>
      <c r="L8">
        <f t="shared" ref="L8:L38" si="1">H8/K8</f>
        <v>0.23272019220199416</v>
      </c>
    </row>
    <row r="9" spans="1:12" x14ac:dyDescent="0.2">
      <c r="A9" s="15">
        <v>1</v>
      </c>
      <c r="B9" s="16" t="s">
        <v>16</v>
      </c>
      <c r="C9" s="17" t="s">
        <v>14</v>
      </c>
      <c r="D9" s="15">
        <v>0.242444518791123</v>
      </c>
      <c r="E9" s="15">
        <v>4.6168958742632609E-3</v>
      </c>
      <c r="F9">
        <f>LN(D9/(D7+D8+D10))</f>
        <v>-1.1393238815101474</v>
      </c>
      <c r="G9">
        <f>LN(E9/(E7+E8+E10))</f>
        <v>-5.4049749130380178</v>
      </c>
      <c r="H9">
        <f t="shared" si="0"/>
        <v>-4.2656510315278702</v>
      </c>
      <c r="I9">
        <v>24537.695</v>
      </c>
      <c r="J9">
        <v>1829073244.0000002</v>
      </c>
      <c r="K9">
        <f>LN(J7/I7)/LN(2)</f>
        <v>15.978792483223931</v>
      </c>
      <c r="L9">
        <f t="shared" si="1"/>
        <v>-0.26695703295517231</v>
      </c>
    </row>
    <row r="10" spans="1:12" x14ac:dyDescent="0.2">
      <c r="A10" s="15">
        <v>1</v>
      </c>
      <c r="B10" s="16" t="s">
        <v>16</v>
      </c>
      <c r="C10" s="17" t="s">
        <v>13</v>
      </c>
      <c r="D10" s="15">
        <v>0.24489795918367346</v>
      </c>
      <c r="E10" s="15">
        <v>3.5559921414538308E-2</v>
      </c>
      <c r="F10">
        <f>LN(D10/(D7+D8+D9))</f>
        <v>-1.1260112628562244</v>
      </c>
      <c r="G10">
        <f>LN(E10/(E7+E8+E9))</f>
        <v>-3.3328948795502247</v>
      </c>
      <c r="H10">
        <f t="shared" si="0"/>
        <v>-2.2068836166940002</v>
      </c>
      <c r="I10">
        <v>24942.785</v>
      </c>
      <c r="J10">
        <v>1868870704</v>
      </c>
      <c r="K10">
        <f>LN(J7/I7)/LN(2)</f>
        <v>15.978792483223931</v>
      </c>
      <c r="L10">
        <f t="shared" si="1"/>
        <v>-0.1381132910394198</v>
      </c>
    </row>
    <row r="11" spans="1:12" x14ac:dyDescent="0.2">
      <c r="A11" s="24">
        <v>2</v>
      </c>
      <c r="B11" s="25" t="s">
        <v>22</v>
      </c>
      <c r="C11" s="26" t="s">
        <v>17</v>
      </c>
      <c r="D11" s="24">
        <v>0.25642111205193341</v>
      </c>
      <c r="E11" s="24">
        <v>6.6273932253313695E-3</v>
      </c>
      <c r="F11">
        <f>LN(D11/(D12+D13+D14))</f>
        <v>-1.0646538018131142</v>
      </c>
      <c r="G11">
        <f>LN(E11/(E12+E13+E14))</f>
        <v>-5.0871675739172364</v>
      </c>
      <c r="H11">
        <f t="shared" si="0"/>
        <v>-4.022513772104122</v>
      </c>
      <c r="I11">
        <v>25589.41</v>
      </c>
      <c r="J11">
        <v>1649173436</v>
      </c>
      <c r="K11">
        <f>LN(J8/I8)/LN(2)</f>
        <v>15.758392728436773</v>
      </c>
      <c r="L11">
        <f t="shared" si="1"/>
        <v>-0.2552616781053631</v>
      </c>
    </row>
    <row r="12" spans="1:12" x14ac:dyDescent="0.2">
      <c r="A12" s="12">
        <v>2</v>
      </c>
      <c r="B12" s="13" t="s">
        <v>22</v>
      </c>
      <c r="C12" s="14" t="s">
        <v>14</v>
      </c>
      <c r="D12" s="12">
        <v>0.20688681907987572</v>
      </c>
      <c r="E12" s="12">
        <v>7.3637702503681887E-2</v>
      </c>
      <c r="F12">
        <f>LN(D12/(D11+D13+D14))</f>
        <v>-1.3437940604411405</v>
      </c>
      <c r="G12">
        <f>LN(E12/(E11+E13+E14))</f>
        <v>-2.6147463406259082</v>
      </c>
      <c r="H12">
        <f t="shared" si="0"/>
        <v>-1.2709522801847677</v>
      </c>
      <c r="I12">
        <v>23876.84</v>
      </c>
      <c r="J12">
        <v>1832429296</v>
      </c>
      <c r="K12">
        <f>LN(J8/I8)/LN(2)</f>
        <v>15.758392728436773</v>
      </c>
      <c r="L12">
        <f t="shared" si="1"/>
        <v>-8.0652405488744652E-2</v>
      </c>
    </row>
    <row r="13" spans="1:12" x14ac:dyDescent="0.2">
      <c r="A13" s="15">
        <v>2</v>
      </c>
      <c r="B13" s="16" t="s">
        <v>22</v>
      </c>
      <c r="C13" s="17" t="s">
        <v>18</v>
      </c>
      <c r="D13" s="15">
        <v>0.2888794806661022</v>
      </c>
      <c r="E13" s="15">
        <v>0.87076583210603831</v>
      </c>
      <c r="F13">
        <f>LN(D13/(D11+D12+D14))</f>
        <v>-0.90083234301930837</v>
      </c>
      <c r="G13">
        <f>LN(E13/(E11+E12+E14))</f>
        <v>1.4268521199403654</v>
      </c>
      <c r="H13">
        <f t="shared" si="0"/>
        <v>2.3276844629596738</v>
      </c>
      <c r="I13">
        <v>20950.605</v>
      </c>
      <c r="J13">
        <v>1626021876</v>
      </c>
      <c r="K13">
        <f>LN(J8/I8)/LN(2)</f>
        <v>15.758392728436773</v>
      </c>
      <c r="L13">
        <f t="shared" si="1"/>
        <v>0.14771077882576539</v>
      </c>
    </row>
    <row r="14" spans="1:12" x14ac:dyDescent="0.2">
      <c r="A14" s="15">
        <v>2</v>
      </c>
      <c r="B14" s="16" t="s">
        <v>22</v>
      </c>
      <c r="C14" s="17" t="s">
        <v>20</v>
      </c>
      <c r="D14" s="15">
        <v>0.24781258820208862</v>
      </c>
      <c r="E14" s="15">
        <v>0.12877393225331368</v>
      </c>
      <c r="F14">
        <f>LN(D14/(D11+D12+D13))</f>
        <v>-1.1103127429648281</v>
      </c>
      <c r="G14">
        <f>LN(E14/(E11+E12+E13))</f>
        <v>-1.9994881795502502</v>
      </c>
      <c r="H14">
        <f t="shared" si="0"/>
        <v>-0.88917543658542209</v>
      </c>
      <c r="I14">
        <v>24801.43</v>
      </c>
      <c r="J14">
        <v>1546136232</v>
      </c>
      <c r="K14">
        <f>LN(J8/I8)/LN(2)</f>
        <v>15.758392728436773</v>
      </c>
      <c r="L14">
        <f t="shared" si="1"/>
        <v>-5.6425515717783994E-2</v>
      </c>
    </row>
    <row r="15" spans="1:12" x14ac:dyDescent="0.2">
      <c r="A15" s="24">
        <v>3</v>
      </c>
      <c r="B15" s="25" t="s">
        <v>23</v>
      </c>
      <c r="C15" s="26" t="s">
        <v>17</v>
      </c>
      <c r="D15" s="24">
        <v>0.26937269372693728</v>
      </c>
      <c r="E15" s="24">
        <v>4.7378878190432521E-3</v>
      </c>
      <c r="F15">
        <f>LN(D15/(D16+D17+D18))</f>
        <v>-0.99780758954614412</v>
      </c>
      <c r="G15">
        <f>LN(E15/(E16+E17+E18))</f>
        <v>-5.3474147031972299</v>
      </c>
      <c r="H15">
        <f t="shared" si="0"/>
        <v>-4.3496071136510857</v>
      </c>
      <c r="K15">
        <f>LN(J9/I9)/LN(2)</f>
        <v>16.185753589654531</v>
      </c>
      <c r="L15">
        <f t="shared" si="1"/>
        <v>-0.26873059011791883</v>
      </c>
    </row>
    <row r="16" spans="1:12" x14ac:dyDescent="0.2">
      <c r="A16" s="12">
        <v>3</v>
      </c>
      <c r="B16" s="13" t="s">
        <v>23</v>
      </c>
      <c r="C16" s="14" t="s">
        <v>13</v>
      </c>
      <c r="D16" s="12">
        <v>0.21291512915129163</v>
      </c>
      <c r="E16" s="12">
        <v>9.3840745835243711E-2</v>
      </c>
      <c r="F16">
        <f>LN(D16/(D15+D17+D18))</f>
        <v>-1.3074424519632504</v>
      </c>
      <c r="G16">
        <f>LN(E16/(E15+E17+E18))</f>
        <v>-2.267615915560226</v>
      </c>
      <c r="H16">
        <f t="shared" si="0"/>
        <v>-0.96017346359697564</v>
      </c>
      <c r="K16">
        <f>LN(J9/I9)/LN(2)</f>
        <v>16.185753589654531</v>
      </c>
      <c r="L16">
        <f t="shared" si="1"/>
        <v>-5.9322135251749473E-2</v>
      </c>
    </row>
    <row r="17" spans="1:12" x14ac:dyDescent="0.2">
      <c r="A17" s="15">
        <v>3</v>
      </c>
      <c r="B17" s="16" t="s">
        <v>23</v>
      </c>
      <c r="C17" s="17" t="s">
        <v>19</v>
      </c>
      <c r="D17" s="15">
        <v>0.28450184501845016</v>
      </c>
      <c r="E17" s="15">
        <v>0.79932752559987774</v>
      </c>
      <c r="F17">
        <f>LN(D17/(D15+D16+D18))</f>
        <v>-0.92223928167932268</v>
      </c>
      <c r="G17">
        <f>LN(E17/(E15+E16+E18))</f>
        <v>1.3820966827561727</v>
      </c>
      <c r="H17">
        <f t="shared" si="0"/>
        <v>2.3043359644354955</v>
      </c>
      <c r="K17">
        <f>LN(J9/I9)/LN(2)</f>
        <v>16.185753589654531</v>
      </c>
      <c r="L17">
        <f t="shared" si="1"/>
        <v>0.14236816047344011</v>
      </c>
    </row>
    <row r="18" spans="1:12" x14ac:dyDescent="0.2">
      <c r="A18" s="15">
        <v>3</v>
      </c>
      <c r="B18" s="16" t="s">
        <v>23</v>
      </c>
      <c r="C18" s="17" t="s">
        <v>20</v>
      </c>
      <c r="D18" s="15">
        <v>0.23321033210332104</v>
      </c>
      <c r="E18" s="15">
        <v>0.10209384074583525</v>
      </c>
      <c r="F18">
        <f>LN(D18/(D15+D16+D17))</f>
        <v>-1.1902717775123153</v>
      </c>
      <c r="G18">
        <f>LN(E18/(E15+E16+E17))</f>
        <v>-2.1741731654757137</v>
      </c>
      <c r="H18">
        <f t="shared" si="0"/>
        <v>-0.98390138796339843</v>
      </c>
      <c r="K18">
        <f>LN(J9/I9)/LN(2)</f>
        <v>16.185753589654531</v>
      </c>
      <c r="L18">
        <f t="shared" si="1"/>
        <v>-6.0788111132019207E-2</v>
      </c>
    </row>
    <row r="19" spans="1:12" x14ac:dyDescent="0.2">
      <c r="A19" s="24">
        <v>4</v>
      </c>
      <c r="B19" s="25" t="s">
        <v>24</v>
      </c>
      <c r="C19" s="26" t="s">
        <v>17</v>
      </c>
      <c r="D19" s="24">
        <v>0.26003276003276005</v>
      </c>
      <c r="E19" s="24">
        <v>1.3377926421404682E-3</v>
      </c>
      <c r="F19">
        <f>LN(D19/(D20+D21+D22))</f>
        <v>-1.0457982916995368</v>
      </c>
      <c r="G19">
        <f>LN(E19/(E20+E21+E22))</f>
        <v>-6.6153956169792449</v>
      </c>
      <c r="H19">
        <f t="shared" si="0"/>
        <v>-5.569597325279708</v>
      </c>
      <c r="K19">
        <f>LN(J10/I10)/LN(2)</f>
        <v>16.193184676473013</v>
      </c>
      <c r="L19">
        <f t="shared" si="1"/>
        <v>-0.34394700218368685</v>
      </c>
    </row>
    <row r="20" spans="1:12" x14ac:dyDescent="0.2">
      <c r="A20" s="12">
        <v>4</v>
      </c>
      <c r="B20" s="13" t="s">
        <v>24</v>
      </c>
      <c r="C20" s="14" t="s">
        <v>15</v>
      </c>
      <c r="D20" s="12">
        <v>0.2399672399672399</v>
      </c>
      <c r="E20" s="12">
        <v>0.62240802675585283</v>
      </c>
      <c r="F20">
        <f>LN(D20/(D19+D21+D22))</f>
        <v>-1.1528591237691337</v>
      </c>
      <c r="G20">
        <f>LN(E20/(E19+E21+E22))</f>
        <v>0.49978169249258869</v>
      </c>
      <c r="H20">
        <f t="shared" si="0"/>
        <v>1.6526408162617223</v>
      </c>
      <c r="K20">
        <f>LN(J10/I10)/LN(2)</f>
        <v>16.193184676473013</v>
      </c>
      <c r="L20">
        <f t="shared" si="1"/>
        <v>0.10205780081436575</v>
      </c>
    </row>
    <row r="21" spans="1:12" x14ac:dyDescent="0.2">
      <c r="A21" s="15">
        <v>4</v>
      </c>
      <c r="B21" s="16" t="s">
        <v>24</v>
      </c>
      <c r="C21" s="17" t="s">
        <v>18</v>
      </c>
      <c r="D21" s="15">
        <v>0.25634725634725636</v>
      </c>
      <c r="E21" s="15">
        <v>6.3210702341137126E-2</v>
      </c>
      <c r="F21">
        <f>LN(D21/(D19+D20+D22))</f>
        <v>-1.0650411880611399</v>
      </c>
      <c r="G21">
        <f>LN(E21/(E19+E20+E22))</f>
        <v>-2.6959847602004663</v>
      </c>
      <c r="H21">
        <f t="shared" si="0"/>
        <v>-1.6309435721393264</v>
      </c>
      <c r="K21">
        <f>LN(J10/I10)/LN(2)</f>
        <v>16.193184676473013</v>
      </c>
      <c r="L21">
        <f t="shared" si="1"/>
        <v>-0.10071790106296478</v>
      </c>
    </row>
    <row r="22" spans="1:12" x14ac:dyDescent="0.2">
      <c r="A22" s="15">
        <v>4</v>
      </c>
      <c r="B22" s="16" t="s">
        <v>24</v>
      </c>
      <c r="C22" s="17" t="s">
        <v>19</v>
      </c>
      <c r="D22" s="15">
        <v>0.24365274365274364</v>
      </c>
      <c r="E22" s="15">
        <v>0.31304347826086959</v>
      </c>
      <c r="F22">
        <f>LN(D22/(D19+D20+D21))</f>
        <v>-1.1327565746536101</v>
      </c>
      <c r="G22">
        <f>LN(E22/(E19+E20+E21))</f>
        <v>-0.78592891401091136</v>
      </c>
      <c r="H22">
        <f t="shared" si="0"/>
        <v>0.34682766064269877</v>
      </c>
      <c r="K22">
        <f>LN(J10/I10)/LN(2)</f>
        <v>16.193184676473013</v>
      </c>
      <c r="L22">
        <f t="shared" si="1"/>
        <v>2.1418125438080301E-2</v>
      </c>
    </row>
    <row r="23" spans="1:12" x14ac:dyDescent="0.2">
      <c r="A23" s="15">
        <v>5</v>
      </c>
      <c r="B23" s="16" t="s">
        <v>25</v>
      </c>
      <c r="C23" s="17" t="s">
        <v>14</v>
      </c>
      <c r="D23" s="15">
        <v>0.24978267168936541</v>
      </c>
      <c r="E23" s="15">
        <v>4.0736058435173481E-3</v>
      </c>
      <c r="F23">
        <f>LN(D23/(D24+D25+D26))</f>
        <v>-1.0997717090878445</v>
      </c>
      <c r="G23">
        <f>LN(E23/(E24+E25+E26))</f>
        <v>-5.4991447895396988</v>
      </c>
      <c r="H23">
        <f t="shared" si="0"/>
        <v>-4.3993730804518538</v>
      </c>
      <c r="K23">
        <f>LN(J11/I11)/LN(2)</f>
        <v>15.975836718417249</v>
      </c>
      <c r="L23">
        <f t="shared" si="1"/>
        <v>-0.27537669281385263</v>
      </c>
    </row>
    <row r="24" spans="1:12" x14ac:dyDescent="0.2">
      <c r="A24" s="15">
        <v>5</v>
      </c>
      <c r="B24" s="16" t="s">
        <v>25</v>
      </c>
      <c r="C24" s="17" t="s">
        <v>13</v>
      </c>
      <c r="D24" s="15">
        <v>0.2594417077175698</v>
      </c>
      <c r="E24" s="15">
        <v>9.1866835229667085E-2</v>
      </c>
      <c r="F24">
        <f>LN(D24/(D23+D25+D26))</f>
        <v>-1.0488723064757113</v>
      </c>
      <c r="G24">
        <f>LN(E24/(E23+E25+E26))</f>
        <v>-2.2910509397487591</v>
      </c>
      <c r="H24">
        <f t="shared" si="0"/>
        <v>-1.2421786332730478</v>
      </c>
      <c r="K24">
        <f>LN(J11/I11)/LN(2)</f>
        <v>15.975836718417249</v>
      </c>
      <c r="L24">
        <f t="shared" si="1"/>
        <v>-7.7753588445295049E-2</v>
      </c>
    </row>
    <row r="25" spans="1:12" x14ac:dyDescent="0.2">
      <c r="A25" s="12">
        <v>5</v>
      </c>
      <c r="B25" s="13" t="s">
        <v>25</v>
      </c>
      <c r="C25" s="14" t="s">
        <v>20</v>
      </c>
      <c r="D25" s="12">
        <v>0.21761808171544472</v>
      </c>
      <c r="E25" s="12">
        <v>4.614412136536028E-2</v>
      </c>
      <c r="F25">
        <f>LN(D25/(D23+D24+D26))</f>
        <v>-1.2796014002282861</v>
      </c>
      <c r="G25">
        <f>LN(E25/(E23+E24+E26))</f>
        <v>-3.0287430176194583</v>
      </c>
      <c r="H25">
        <f t="shared" si="0"/>
        <v>-1.7491416173911722</v>
      </c>
      <c r="K25">
        <f>LN(J11/I11)/LN(2)</f>
        <v>15.975836718417249</v>
      </c>
      <c r="L25">
        <f t="shared" si="1"/>
        <v>-0.10948669845722249</v>
      </c>
    </row>
    <row r="26" spans="1:12" x14ac:dyDescent="0.2">
      <c r="A26" s="36">
        <v>5</v>
      </c>
      <c r="B26" s="37" t="s">
        <v>25</v>
      </c>
      <c r="C26" s="38" t="s">
        <v>21</v>
      </c>
      <c r="D26" s="36">
        <v>0.27315753887762001</v>
      </c>
      <c r="E26" s="36">
        <v>0.85791543756145527</v>
      </c>
      <c r="F26">
        <f>LN(D26/(D23+D24+D25))</f>
        <v>-0.97866106260061314</v>
      </c>
      <c r="G26">
        <f>LN(E26/(E23+E24+E25))</f>
        <v>1.7980831465240956</v>
      </c>
      <c r="H26">
        <f t="shared" si="0"/>
        <v>2.7767442091247085</v>
      </c>
      <c r="K26">
        <f>LN(J11/I11)/LN(2)</f>
        <v>15.975836718417249</v>
      </c>
      <c r="L26">
        <f t="shared" si="1"/>
        <v>0.17380900030879917</v>
      </c>
    </row>
    <row r="27" spans="1:12" x14ac:dyDescent="0.2">
      <c r="A27" s="15">
        <v>6</v>
      </c>
      <c r="B27" s="16" t="s">
        <v>26</v>
      </c>
      <c r="C27" s="17" t="s">
        <v>15</v>
      </c>
      <c r="D27" s="15">
        <v>0.26110856619331196</v>
      </c>
      <c r="E27" s="15">
        <v>0.52509015971148887</v>
      </c>
      <c r="F27">
        <f>LN(D27/(D28+D29+D30))</f>
        <v>-1.0402147172966132</v>
      </c>
      <c r="G27">
        <f>LN(E27/(E28+E29+E30))</f>
        <v>0.10044500453149086</v>
      </c>
      <c r="H27">
        <f t="shared" si="0"/>
        <v>1.140659721828104</v>
      </c>
      <c r="K27">
        <f>LN(J12/I12)/LN(2)</f>
        <v>16.227786093129332</v>
      </c>
      <c r="L27">
        <f t="shared" si="1"/>
        <v>7.0290532256340688E-2</v>
      </c>
    </row>
    <row r="28" spans="1:12" x14ac:dyDescent="0.2">
      <c r="A28" s="15">
        <v>6</v>
      </c>
      <c r="B28" s="16" t="s">
        <v>26</v>
      </c>
      <c r="C28" s="17" t="s">
        <v>14</v>
      </c>
      <c r="D28" s="15">
        <v>0.24339593831119255</v>
      </c>
      <c r="E28" s="15">
        <v>7.2127769191138592E-4</v>
      </c>
      <c r="F28">
        <f>LN(D28/(D27+D29+D30))</f>
        <v>-1.1341505874139279</v>
      </c>
      <c r="G28">
        <f>LN(E28/(E27+E29+E30))</f>
        <v>-7.2337648086099842</v>
      </c>
      <c r="H28">
        <f t="shared" si="0"/>
        <v>-6.099614221196056</v>
      </c>
      <c r="K28">
        <f>LN(J12/I12)/LN(2)</f>
        <v>16.227786093129332</v>
      </c>
      <c r="L28">
        <f t="shared" si="1"/>
        <v>-0.37587469949327013</v>
      </c>
    </row>
    <row r="29" spans="1:12" x14ac:dyDescent="0.2">
      <c r="A29" s="12">
        <v>6</v>
      </c>
      <c r="B29" s="13" t="s">
        <v>26</v>
      </c>
      <c r="C29" s="14" t="s">
        <v>18</v>
      </c>
      <c r="D29" s="12">
        <v>0.24644983967017864</v>
      </c>
      <c r="E29" s="12">
        <v>0.10448222565687793</v>
      </c>
      <c r="F29">
        <f>LN(D29/(D27+D28+D30))</f>
        <v>-1.1176371030376879</v>
      </c>
      <c r="G29">
        <f>LN(E29/(E27+E28+E30))</f>
        <v>-2.1483851022863312</v>
      </c>
      <c r="H29">
        <f t="shared" si="0"/>
        <v>-1.0307479992486432</v>
      </c>
      <c r="K29">
        <f>LN(J12/I12)/LN(2)</f>
        <v>16.227786093129332</v>
      </c>
      <c r="L29">
        <f t="shared" si="1"/>
        <v>-6.3517475109254165E-2</v>
      </c>
    </row>
    <row r="30" spans="1:12" x14ac:dyDescent="0.2">
      <c r="A30" s="36">
        <v>6</v>
      </c>
      <c r="B30" s="37" t="s">
        <v>26</v>
      </c>
      <c r="C30" s="38" t="s">
        <v>21</v>
      </c>
      <c r="D30" s="36">
        <v>0.24904565582531685</v>
      </c>
      <c r="E30" s="36">
        <v>0.36970633693972177</v>
      </c>
      <c r="F30">
        <f>LN(D30/(D27+D28+D29))</f>
        <v>-1.1037086201551238</v>
      </c>
      <c r="G30">
        <f>LN(E30/(E27+E28+E29))</f>
        <v>-0.5334768360638783</v>
      </c>
      <c r="H30">
        <f t="shared" si="0"/>
        <v>0.57023178409124553</v>
      </c>
      <c r="K30">
        <f>LN(J12/I12)/LN(2)</f>
        <v>16.227786093129332</v>
      </c>
      <c r="L30">
        <f t="shared" si="1"/>
        <v>3.5139222369505813E-2</v>
      </c>
    </row>
    <row r="31" spans="1:12" x14ac:dyDescent="0.2">
      <c r="A31" s="15">
        <v>7</v>
      </c>
      <c r="B31" s="16" t="s">
        <v>27</v>
      </c>
      <c r="C31" s="17" t="s">
        <v>15</v>
      </c>
      <c r="D31" s="15">
        <v>0.26397613065326631</v>
      </c>
      <c r="E31" s="15">
        <v>0.4325357671435619</v>
      </c>
      <c r="F31">
        <f>LN(D31/(D32+D33+D34))</f>
        <v>-1.0254038645140906</v>
      </c>
      <c r="G31">
        <f>LN(E31/(E32+E33+E34))</f>
        <v>-0.27151270001529049</v>
      </c>
      <c r="H31">
        <f t="shared" si="0"/>
        <v>0.75389116449880011</v>
      </c>
      <c r="K31">
        <f>LN(J13/I13)/LN(2)</f>
        <v>16.243995235680508</v>
      </c>
      <c r="L31">
        <f t="shared" si="1"/>
        <v>4.641045220469233E-2</v>
      </c>
    </row>
    <row r="32" spans="1:12" x14ac:dyDescent="0.2">
      <c r="A32" s="15">
        <v>7</v>
      </c>
      <c r="B32" s="16" t="s">
        <v>27</v>
      </c>
      <c r="C32" s="17" t="s">
        <v>13</v>
      </c>
      <c r="D32" s="15">
        <v>0.25094221105527637</v>
      </c>
      <c r="E32" s="15">
        <v>2.5160335471139616E-2</v>
      </c>
      <c r="F32">
        <f>LN(D32/(D31+D33+D34))</f>
        <v>-1.093593457556167</v>
      </c>
      <c r="G32">
        <f>LN(E32/(E31+E33+E34))</f>
        <v>-3.6570042455834875</v>
      </c>
      <c r="H32">
        <f t="shared" si="0"/>
        <v>-2.5634107880273205</v>
      </c>
      <c r="K32">
        <f>LN(J13/I13)/LN(2)</f>
        <v>16.243995235680508</v>
      </c>
      <c r="L32">
        <f t="shared" si="1"/>
        <v>-0.15780666953144004</v>
      </c>
    </row>
    <row r="33" spans="1:12" x14ac:dyDescent="0.2">
      <c r="A33" s="12">
        <v>7</v>
      </c>
      <c r="B33" s="13" t="s">
        <v>27</v>
      </c>
      <c r="C33" s="14" t="s">
        <v>19</v>
      </c>
      <c r="D33" s="12">
        <v>0.22974246231155782</v>
      </c>
      <c r="E33" s="12">
        <v>0.21139615194869266</v>
      </c>
      <c r="F33">
        <f>LN(D33/(D31+D32+D34))</f>
        <v>-1.2097659709793389</v>
      </c>
      <c r="G33">
        <f>LN(E33/(E31+E32+E34))</f>
        <v>-1.3165302304620616</v>
      </c>
      <c r="H33">
        <f t="shared" si="0"/>
        <v>-0.10676425948272272</v>
      </c>
      <c r="K33">
        <f>LN(J13/I13)/LN(2)</f>
        <v>16.243995235680508</v>
      </c>
      <c r="L33">
        <f t="shared" si="1"/>
        <v>-6.5725369857417386E-3</v>
      </c>
    </row>
    <row r="34" spans="1:12" x14ac:dyDescent="0.2">
      <c r="A34" s="36">
        <v>7</v>
      </c>
      <c r="B34" s="37" t="s">
        <v>27</v>
      </c>
      <c r="C34" s="38" t="s">
        <v>21</v>
      </c>
      <c r="D34" s="36">
        <v>0.25533919597989951</v>
      </c>
      <c r="E34" s="36">
        <v>0.33090774543660584</v>
      </c>
      <c r="F34">
        <f>LN(D34/(D31+D32+D33))</f>
        <v>-1.0703359765175948</v>
      </c>
      <c r="G34">
        <f>LN(E34/(E31+E32+E33))</f>
        <v>-0.70408232798303605</v>
      </c>
      <c r="H34">
        <f t="shared" si="0"/>
        <v>0.36625364853455877</v>
      </c>
      <c r="K34">
        <f>LN(J13/I13)/LN(2)</f>
        <v>16.243995235680508</v>
      </c>
      <c r="L34">
        <f t="shared" si="1"/>
        <v>2.254701772689946E-2</v>
      </c>
    </row>
    <row r="35" spans="1:12" x14ac:dyDescent="0.2">
      <c r="A35" s="15">
        <v>8</v>
      </c>
      <c r="B35" s="16" t="s">
        <v>28</v>
      </c>
      <c r="C35" s="17" t="s">
        <v>18</v>
      </c>
      <c r="D35" s="15">
        <v>0.27719940510239105</v>
      </c>
      <c r="E35" s="15">
        <v>0.17030972426044644</v>
      </c>
      <c r="F35">
        <f>LN(D35/(D36+D37+D38))</f>
        <v>-0.95839626054550464</v>
      </c>
      <c r="G35">
        <f>LN(E35/(E36+E37+E38))</f>
        <v>-1.5834337825844582</v>
      </c>
      <c r="H35">
        <f t="shared" si="0"/>
        <v>-0.62503752203895357</v>
      </c>
      <c r="K35">
        <f>LN(J14/I14)/LN(2)</f>
        <v>15.927884611095749</v>
      </c>
      <c r="L35">
        <f t="shared" si="1"/>
        <v>-3.9241715852432614E-2</v>
      </c>
    </row>
    <row r="36" spans="1:12" x14ac:dyDescent="0.2">
      <c r="A36" s="15">
        <v>8</v>
      </c>
      <c r="B36" s="16" t="s">
        <v>28</v>
      </c>
      <c r="C36" s="17" t="s">
        <v>19</v>
      </c>
      <c r="D36" s="15">
        <v>0.26072531746939709</v>
      </c>
      <c r="E36" s="15">
        <v>0.34301382559666332</v>
      </c>
      <c r="F36">
        <f>LN(D36/(D35+D37+D38))</f>
        <v>-1.0422021171387592</v>
      </c>
      <c r="G36">
        <f>LN(E36/(E35+E37+E38))</f>
        <v>-0.64989222052147666</v>
      </c>
      <c r="H36">
        <f t="shared" si="0"/>
        <v>0.39230989661728255</v>
      </c>
      <c r="K36">
        <f>LN(J14/I14)/LN(2)</f>
        <v>15.927884611095749</v>
      </c>
      <c r="L36">
        <f t="shared" si="1"/>
        <v>2.4630382891146135E-2</v>
      </c>
    </row>
    <row r="37" spans="1:12" x14ac:dyDescent="0.2">
      <c r="A37" s="15">
        <v>8</v>
      </c>
      <c r="B37" s="16" t="s">
        <v>28</v>
      </c>
      <c r="C37" s="17" t="s">
        <v>20</v>
      </c>
      <c r="D37" s="15">
        <v>0.24081912824619608</v>
      </c>
      <c r="E37" s="15">
        <v>6.3489611493009968E-2</v>
      </c>
      <c r="F37">
        <f>LN(D37/(D35+D36+D38))</f>
        <v>-1.1481939051938532</v>
      </c>
      <c r="G37">
        <f>LN(E37/(E35+E36+E38))</f>
        <v>-2.6912843207495039</v>
      </c>
      <c r="H37">
        <f t="shared" si="0"/>
        <v>-1.5430904155556506</v>
      </c>
      <c r="K37">
        <f>LN(J14/I14)/LN(2)</f>
        <v>15.927884611095749</v>
      </c>
      <c r="L37">
        <f t="shared" si="1"/>
        <v>-9.6879808790220429E-2</v>
      </c>
    </row>
    <row r="38" spans="1:12" x14ac:dyDescent="0.2">
      <c r="A38" s="42">
        <v>8</v>
      </c>
      <c r="B38" s="43" t="s">
        <v>28</v>
      </c>
      <c r="C38" s="44" t="s">
        <v>21</v>
      </c>
      <c r="D38" s="42">
        <v>0.22125614918201575</v>
      </c>
      <c r="E38" s="42">
        <v>0.42318683864988027</v>
      </c>
      <c r="F38">
        <f>LN(D38/(D35+D36+D37))</f>
        <v>-1.2583610974347121</v>
      </c>
      <c r="G38">
        <f>LN(E38/(E35+E36+E37))</f>
        <v>-0.30970462312319758</v>
      </c>
      <c r="H38">
        <f t="shared" si="0"/>
        <v>0.94865647431151456</v>
      </c>
      <c r="K38">
        <f>LN(J14/I14)/LN(2)</f>
        <v>15.927884611095749</v>
      </c>
      <c r="L38">
        <f t="shared" si="1"/>
        <v>5.9559476821589831E-2</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6</v>
      </c>
    </row>
    <row r="42" spans="1:12" ht="17" thickBot="1" x14ac:dyDescent="0.25">
      <c r="A42" s="3" t="s">
        <v>7</v>
      </c>
      <c r="D42" s="7">
        <v>0</v>
      </c>
      <c r="E42" s="3">
        <v>48</v>
      </c>
    </row>
    <row r="43" spans="1:12" ht="18" thickBot="1" x14ac:dyDescent="0.25">
      <c r="A43" s="3" t="s">
        <v>8</v>
      </c>
      <c r="B43" s="8"/>
      <c r="C43" s="9" t="s">
        <v>9</v>
      </c>
      <c r="D43" s="7" t="s">
        <v>4</v>
      </c>
      <c r="E43" s="3">
        <v>0.04</v>
      </c>
    </row>
    <row r="44" spans="1:12" ht="17" thickBot="1" x14ac:dyDescent="0.25">
      <c r="A44" s="7" t="s">
        <v>10</v>
      </c>
      <c r="B44" s="10" t="s">
        <v>11</v>
      </c>
      <c r="C44" s="11" t="s">
        <v>12</v>
      </c>
      <c r="D44" s="3">
        <v>14</v>
      </c>
      <c r="E44" s="3">
        <v>26</v>
      </c>
      <c r="F44" s="63" t="s">
        <v>31</v>
      </c>
      <c r="G44" s="63" t="s">
        <v>32</v>
      </c>
      <c r="H44" s="63" t="s">
        <v>33</v>
      </c>
      <c r="I44" t="s">
        <v>34</v>
      </c>
      <c r="J44" t="s">
        <v>35</v>
      </c>
      <c r="K44" t="s">
        <v>36</v>
      </c>
      <c r="L44" t="s">
        <v>37</v>
      </c>
    </row>
    <row r="45" spans="1:12" x14ac:dyDescent="0.2">
      <c r="A45" s="12">
        <v>1</v>
      </c>
      <c r="B45" s="13" t="s">
        <v>16</v>
      </c>
      <c r="C45" s="14" t="s">
        <v>17</v>
      </c>
      <c r="D45" s="12">
        <v>0.24918032786885247</v>
      </c>
      <c r="E45" s="12">
        <v>9.5825426944971537E-2</v>
      </c>
      <c r="F45">
        <f>LN(D45/(D46+D47+D48))</f>
        <v>-1.1029886632679087</v>
      </c>
      <c r="G45">
        <f>LN(E45/(E46+E47+E48))</f>
        <v>-2.3493587381920507</v>
      </c>
      <c r="H45">
        <f>G45-F45</f>
        <v>-1.246370074924142</v>
      </c>
      <c r="I45">
        <v>36064.1</v>
      </c>
      <c r="J45">
        <v>1810706836</v>
      </c>
      <c r="K45">
        <f>LN(J45/I45)/LN(2)</f>
        <v>15.615630037896747</v>
      </c>
      <c r="L45">
        <f>H45/K45</f>
        <v>-7.9815548389619392E-2</v>
      </c>
    </row>
    <row r="46" spans="1:12" x14ac:dyDescent="0.2">
      <c r="A46" s="15">
        <v>1</v>
      </c>
      <c r="B46" s="16" t="s">
        <v>16</v>
      </c>
      <c r="C46" s="17" t="s">
        <v>15</v>
      </c>
      <c r="D46" s="15">
        <v>0.27922226458253907</v>
      </c>
      <c r="E46" s="15">
        <v>0.84414352251164393</v>
      </c>
      <c r="F46">
        <f>LN(D46/(D45+D47+D48))</f>
        <v>-0.94832270519092832</v>
      </c>
      <c r="G46">
        <f>LN(E46/(E45+E47+E48))</f>
        <v>1.1938407307279419</v>
      </c>
      <c r="H46">
        <f t="shared" ref="H46:H76" si="2">G46-F46</f>
        <v>2.1421634359188704</v>
      </c>
      <c r="I46">
        <v>34945.949999999997</v>
      </c>
      <c r="J46">
        <v>1875742772</v>
      </c>
      <c r="K46">
        <f>LN(J45/I45)/LN(2)</f>
        <v>15.615630037896747</v>
      </c>
      <c r="L46">
        <f t="shared" ref="L46:L76" si="3">H46/K46</f>
        <v>0.13718072410272061</v>
      </c>
    </row>
    <row r="47" spans="1:12" x14ac:dyDescent="0.2">
      <c r="A47" s="15">
        <v>1</v>
      </c>
      <c r="B47" s="16" t="s">
        <v>16</v>
      </c>
      <c r="C47" s="17" t="s">
        <v>14</v>
      </c>
      <c r="D47" s="15">
        <v>0.21570720548989705</v>
      </c>
      <c r="E47" s="15">
        <v>3.9675694324650679E-3</v>
      </c>
      <c r="F47">
        <f>LN(D47/(D45+D46+D48))</f>
        <v>-1.2908604550332943</v>
      </c>
      <c r="G47">
        <f>LN(E47/(E45+E46+E48))</f>
        <v>-5.6212669052154398</v>
      </c>
      <c r="H47">
        <f t="shared" si="2"/>
        <v>-4.3304064501821458</v>
      </c>
      <c r="I47">
        <v>35827.4</v>
      </c>
      <c r="J47">
        <v>1828417968</v>
      </c>
      <c r="K47">
        <f>LN(J45/I45)/LN(2)</f>
        <v>15.615630037896747</v>
      </c>
      <c r="L47">
        <f t="shared" si="3"/>
        <v>-0.27731231078559826</v>
      </c>
    </row>
    <row r="48" spans="1:12" x14ac:dyDescent="0.2">
      <c r="A48" s="15">
        <v>1</v>
      </c>
      <c r="B48" s="16" t="s">
        <v>16</v>
      </c>
      <c r="C48" s="17" t="s">
        <v>13</v>
      </c>
      <c r="D48" s="15">
        <v>0.25589020205871138</v>
      </c>
      <c r="E48" s="15">
        <v>0.15602898050715888</v>
      </c>
      <c r="F48">
        <f>LN(D48/(D45+D46+D47))</f>
        <v>-1.0674401475543644</v>
      </c>
      <c r="G48">
        <f>LN(E48/(E45+E46+E47))</f>
        <v>-1.8000171544670363</v>
      </c>
      <c r="H48">
        <f t="shared" si="2"/>
        <v>-0.7325770069126718</v>
      </c>
      <c r="I48">
        <v>36074.35</v>
      </c>
      <c r="J48">
        <v>2069881055.9999998</v>
      </c>
      <c r="K48">
        <f>LN(J45/I45)/LN(2)</f>
        <v>15.615630037896747</v>
      </c>
      <c r="L48">
        <f t="shared" si="3"/>
        <v>-4.6913061153140756E-2</v>
      </c>
    </row>
    <row r="49" spans="1:12" x14ac:dyDescent="0.2">
      <c r="A49" s="24">
        <v>2</v>
      </c>
      <c r="B49" s="25" t="s">
        <v>22</v>
      </c>
      <c r="C49" s="26" t="s">
        <v>17</v>
      </c>
      <c r="D49" s="24">
        <v>0.26222137185496985</v>
      </c>
      <c r="E49" s="24">
        <v>8.0678527099710389E-3</v>
      </c>
      <c r="F49">
        <f>LN(D49/(D50+D51+D52))</f>
        <v>-1.0344547399875956</v>
      </c>
      <c r="G49">
        <f>LN(E49/(E50+E51+E52))</f>
        <v>-4.9350271834905852</v>
      </c>
      <c r="H49">
        <f t="shared" si="2"/>
        <v>-3.9005724435029894</v>
      </c>
      <c r="I49">
        <v>37388.400000000001</v>
      </c>
      <c r="J49">
        <v>1971481639.9999998</v>
      </c>
      <c r="K49">
        <f>LN(J46/I46)/LN(2)</f>
        <v>15.711977206736698</v>
      </c>
      <c r="L49">
        <f t="shared" si="3"/>
        <v>-0.24825471627024587</v>
      </c>
    </row>
    <row r="50" spans="1:12" x14ac:dyDescent="0.2">
      <c r="A50" s="12">
        <v>2</v>
      </c>
      <c r="B50" s="13" t="s">
        <v>22</v>
      </c>
      <c r="C50" s="14" t="s">
        <v>14</v>
      </c>
      <c r="D50" s="12">
        <v>0.21228355496029838</v>
      </c>
      <c r="E50" s="12">
        <v>0.12867190732312783</v>
      </c>
      <c r="F50">
        <f>LN(D50/(D49+D51+D52))</f>
        <v>-1.3112152793972567</v>
      </c>
      <c r="G50">
        <f>LN(E50/(E49+E51+E52))</f>
        <v>-2.051936497200515</v>
      </c>
      <c r="H50">
        <f t="shared" si="2"/>
        <v>-0.74072121780325828</v>
      </c>
      <c r="I50">
        <v>35229.599999999999</v>
      </c>
      <c r="J50">
        <v>1880251952</v>
      </c>
      <c r="K50">
        <f>LN(J46/I46)/LN(2)</f>
        <v>15.711977206736698</v>
      </c>
      <c r="L50">
        <f t="shared" si="3"/>
        <v>-4.7143730420234141E-2</v>
      </c>
    </row>
    <row r="51" spans="1:12" x14ac:dyDescent="0.2">
      <c r="A51" s="15">
        <v>2</v>
      </c>
      <c r="B51" s="16" t="s">
        <v>22</v>
      </c>
      <c r="C51" s="17" t="s">
        <v>18</v>
      </c>
      <c r="D51" s="15">
        <v>0.27800631397684877</v>
      </c>
      <c r="E51" s="15">
        <v>0.75103434009102188</v>
      </c>
      <c r="F51">
        <f>LN(D51/(D49+D50+D52))</f>
        <v>-0.95437256815464</v>
      </c>
      <c r="G51">
        <f>LN(E51/(E49+E50+E52))</f>
        <v>0.68368922505949492</v>
      </c>
      <c r="H51">
        <f t="shared" si="2"/>
        <v>1.6380617932141348</v>
      </c>
      <c r="I51">
        <v>34221.399999999994</v>
      </c>
      <c r="J51">
        <v>1610478320</v>
      </c>
      <c r="K51">
        <f>LN(J46/I46)/LN(2)</f>
        <v>15.711977206736698</v>
      </c>
      <c r="L51">
        <f t="shared" si="3"/>
        <v>0.10425561160512607</v>
      </c>
    </row>
    <row r="52" spans="1:12" x14ac:dyDescent="0.2">
      <c r="A52" s="15">
        <v>2</v>
      </c>
      <c r="B52" s="16" t="s">
        <v>22</v>
      </c>
      <c r="C52" s="17" t="s">
        <v>20</v>
      </c>
      <c r="D52" s="15">
        <v>0.24748875920788291</v>
      </c>
      <c r="E52" s="15">
        <v>0.24234588332643772</v>
      </c>
      <c r="F52">
        <f>LN(D52/(D49+D50+D51))</f>
        <v>-1.1120507708057257</v>
      </c>
      <c r="G52">
        <f>LN(E52/(E49+E50+E51))</f>
        <v>-1.2983513432104243</v>
      </c>
      <c r="H52">
        <f t="shared" si="2"/>
        <v>-0.18630057240469866</v>
      </c>
      <c r="I52">
        <v>34499.199999999997</v>
      </c>
      <c r="J52">
        <v>1791001172</v>
      </c>
      <c r="K52">
        <f>LN(J46/I46)/LN(2)</f>
        <v>15.711977206736698</v>
      </c>
      <c r="L52">
        <f t="shared" si="3"/>
        <v>-1.1857232858307615E-2</v>
      </c>
    </row>
    <row r="53" spans="1:12" x14ac:dyDescent="0.2">
      <c r="A53" s="24">
        <v>3</v>
      </c>
      <c r="B53" s="25" t="s">
        <v>23</v>
      </c>
      <c r="C53" s="26" t="s">
        <v>17</v>
      </c>
      <c r="D53" s="24">
        <v>0.25523325358851673</v>
      </c>
      <c r="E53" s="24">
        <v>5.1529790660225444E-3</v>
      </c>
      <c r="F53">
        <f>LN(D53/(D54+D55+D56))</f>
        <v>-1.070893230278843</v>
      </c>
      <c r="G53">
        <f>LN(E53/(E54+E55+E56))</f>
        <v>-5.2630139706788004</v>
      </c>
      <c r="H53">
        <f t="shared" si="2"/>
        <v>-4.1921207403999574</v>
      </c>
      <c r="K53">
        <f>LN(J47/I47)/LN(2)</f>
        <v>15.639173025289535</v>
      </c>
      <c r="L53">
        <f t="shared" si="3"/>
        <v>-0.26805258395830983</v>
      </c>
    </row>
    <row r="54" spans="1:12" x14ac:dyDescent="0.2">
      <c r="A54" s="12">
        <v>3</v>
      </c>
      <c r="B54" s="13" t="s">
        <v>23</v>
      </c>
      <c r="C54" s="14" t="s">
        <v>13</v>
      </c>
      <c r="D54" s="12">
        <v>0.24446770334928236</v>
      </c>
      <c r="E54" s="12">
        <v>0.10370370370370374</v>
      </c>
      <c r="F54">
        <f>LN(D54/(D53+D55+D56))</f>
        <v>-1.1283393219605544</v>
      </c>
      <c r="G54">
        <f>LN(E54/(E53+E55+E56))</f>
        <v>-2.156733215981482</v>
      </c>
      <c r="H54">
        <f t="shared" si="2"/>
        <v>-1.0283938940209276</v>
      </c>
      <c r="K54">
        <f>LN(J47/I47)/LN(2)</f>
        <v>15.639173025289535</v>
      </c>
      <c r="L54">
        <f t="shared" si="3"/>
        <v>-6.5757562267387756E-2</v>
      </c>
    </row>
    <row r="55" spans="1:12" x14ac:dyDescent="0.2">
      <c r="A55" s="15">
        <v>3</v>
      </c>
      <c r="B55" s="16" t="s">
        <v>23</v>
      </c>
      <c r="C55" s="17" t="s">
        <v>19</v>
      </c>
      <c r="D55" s="15">
        <v>0.27422248803827753</v>
      </c>
      <c r="E55" s="15">
        <v>0.69710144927536233</v>
      </c>
      <c r="F55">
        <f>LN(D55/(D53+D54+D56))</f>
        <v>-0.97330373347013643</v>
      </c>
      <c r="G55">
        <f>LN(E55/(E53+E54+E56))</f>
        <v>0.83353301814095004</v>
      </c>
      <c r="H55">
        <f t="shared" si="2"/>
        <v>1.8068367516110864</v>
      </c>
      <c r="K55">
        <f>LN(J47/I47)/LN(2)</f>
        <v>15.639173025289535</v>
      </c>
      <c r="L55">
        <f t="shared" si="3"/>
        <v>0.1155327553886204</v>
      </c>
    </row>
    <row r="56" spans="1:12" x14ac:dyDescent="0.2">
      <c r="A56" s="15">
        <v>3</v>
      </c>
      <c r="B56" s="16" t="s">
        <v>23</v>
      </c>
      <c r="C56" s="17" t="s">
        <v>20</v>
      </c>
      <c r="D56" s="15">
        <v>0.22607655502392343</v>
      </c>
      <c r="E56" s="15">
        <v>0.19404186795491143</v>
      </c>
      <c r="F56">
        <f>LN(D56/(D53+D54+D55))</f>
        <v>-1.2305992794412584</v>
      </c>
      <c r="G56">
        <f>LN(E56/(E53+E54+E55))</f>
        <v>-1.4239578458245656</v>
      </c>
      <c r="H56">
        <f t="shared" si="2"/>
        <v>-0.19335856638330728</v>
      </c>
      <c r="K56">
        <f>LN(J47/I47)/LN(2)</f>
        <v>15.639173025289535</v>
      </c>
      <c r="L56">
        <f t="shared" si="3"/>
        <v>-1.2363733432108859E-2</v>
      </c>
    </row>
    <row r="57" spans="1:12" x14ac:dyDescent="0.2">
      <c r="A57" s="24">
        <v>4</v>
      </c>
      <c r="B57" s="25" t="s">
        <v>24</v>
      </c>
      <c r="C57" s="26" t="s">
        <v>17</v>
      </c>
      <c r="D57" s="24">
        <v>0.24199380165289255</v>
      </c>
      <c r="E57" s="24">
        <v>4.4493882091212458E-3</v>
      </c>
      <c r="F57">
        <f>LN(D57/(D58+D59+D60))</f>
        <v>-1.1417794500237746</v>
      </c>
      <c r="G57">
        <f>LN(E57/(E58+E59+E60))</f>
        <v>-5.4105293571549646</v>
      </c>
      <c r="H57">
        <f t="shared" si="2"/>
        <v>-4.2687499071311903</v>
      </c>
      <c r="K57">
        <f>LN(J48/I48)/LN(2)</f>
        <v>15.808214941291</v>
      </c>
      <c r="L57">
        <f t="shared" si="3"/>
        <v>-0.27003364535367186</v>
      </c>
    </row>
    <row r="58" spans="1:12" x14ac:dyDescent="0.2">
      <c r="A58" s="12">
        <v>4</v>
      </c>
      <c r="B58" s="13" t="s">
        <v>24</v>
      </c>
      <c r="C58" s="14" t="s">
        <v>15</v>
      </c>
      <c r="D58" s="12">
        <v>0.26665805785123964</v>
      </c>
      <c r="E58" s="12">
        <v>0.3780390910535516</v>
      </c>
      <c r="F58">
        <f>LN(D58/(D57+D59+D60))</f>
        <v>-1.0116449344822995</v>
      </c>
      <c r="G58">
        <f>LN(E58/(E57+E59+E60))</f>
        <v>-0.4978796376530637</v>
      </c>
      <c r="H58">
        <f t="shared" si="2"/>
        <v>0.51376529682923588</v>
      </c>
      <c r="K58">
        <f>LN(J48/I48)/LN(2)</f>
        <v>15.808214941291</v>
      </c>
      <c r="L58">
        <f t="shared" si="3"/>
        <v>3.2499893171826937E-2</v>
      </c>
    </row>
    <row r="59" spans="1:12" x14ac:dyDescent="0.2">
      <c r="A59" s="15">
        <v>4</v>
      </c>
      <c r="B59" s="16" t="s">
        <v>24</v>
      </c>
      <c r="C59" s="17" t="s">
        <v>18</v>
      </c>
      <c r="D59" s="15">
        <v>0.2456095041322314</v>
      </c>
      <c r="E59" s="15">
        <v>0.37104719529636104</v>
      </c>
      <c r="F59">
        <f>LN(D59/(D57+D58+D60))</f>
        <v>-1.1221672398423506</v>
      </c>
      <c r="G59">
        <f>LN(E59/(E57+E58+E60))</f>
        <v>-0.52772695605951336</v>
      </c>
      <c r="H59">
        <f t="shared" si="2"/>
        <v>0.5944402837828372</v>
      </c>
      <c r="K59">
        <f>LN(J48/I48)/LN(2)</f>
        <v>15.808214941291</v>
      </c>
      <c r="L59">
        <f t="shared" si="3"/>
        <v>3.7603251599910965E-2</v>
      </c>
    </row>
    <row r="60" spans="1:12" x14ac:dyDescent="0.2">
      <c r="A60" s="15">
        <v>4</v>
      </c>
      <c r="B60" s="16" t="s">
        <v>24</v>
      </c>
      <c r="C60" s="17" t="s">
        <v>19</v>
      </c>
      <c r="D60" s="15">
        <v>0.24573863636363635</v>
      </c>
      <c r="E60" s="15">
        <v>0.24646432544096616</v>
      </c>
      <c r="F60">
        <f>LN(D60/(D57+D58+D59))</f>
        <v>-1.1214704267441598</v>
      </c>
      <c r="G60">
        <f>LN(E60/(E57+E58+E59))</f>
        <v>-1.1175591034488119</v>
      </c>
      <c r="H60">
        <f t="shared" si="2"/>
        <v>3.9113232953478239E-3</v>
      </c>
      <c r="K60">
        <f>LN(J48/I48)/LN(2)</f>
        <v>15.808214941291</v>
      </c>
      <c r="L60">
        <f t="shared" si="3"/>
        <v>2.4742346367846133E-4</v>
      </c>
    </row>
    <row r="61" spans="1:12" x14ac:dyDescent="0.2">
      <c r="A61" s="15">
        <v>5</v>
      </c>
      <c r="B61" s="16" t="s">
        <v>25</v>
      </c>
      <c r="C61" s="17" t="s">
        <v>14</v>
      </c>
      <c r="D61" s="15">
        <v>0.24051928119204452</v>
      </c>
      <c r="E61" s="15">
        <v>7.0038910505836579E-3</v>
      </c>
      <c r="F61">
        <f>LN(D61/(D62+D63+D64))</f>
        <v>-1.1498346774133139</v>
      </c>
      <c r="G61">
        <f>LN(E61/(E62+E63+E64))</f>
        <v>-4.954260886568516</v>
      </c>
      <c r="H61">
        <f t="shared" si="2"/>
        <v>-3.8044262091552019</v>
      </c>
      <c r="K61">
        <f>LN(J49/I49)/LN(2)</f>
        <v>15.686330015630912</v>
      </c>
      <c r="L61">
        <f t="shared" si="3"/>
        <v>-0.24253131263745034</v>
      </c>
    </row>
    <row r="62" spans="1:12" x14ac:dyDescent="0.2">
      <c r="A62" s="15">
        <v>5</v>
      </c>
      <c r="B62" s="16" t="s">
        <v>25</v>
      </c>
      <c r="C62" s="17" t="s">
        <v>13</v>
      </c>
      <c r="D62" s="15">
        <v>0.26533222485131419</v>
      </c>
      <c r="E62" s="15">
        <v>0.13560311284046692</v>
      </c>
      <c r="F62">
        <f>LN(D62/(D61+D63+D64))</f>
        <v>-1.0184356709551377</v>
      </c>
      <c r="G62">
        <f>LN(E62/(E61+E63+E64))</f>
        <v>-1.8522996921753845</v>
      </c>
      <c r="H62">
        <f t="shared" si="2"/>
        <v>-0.83386402122024683</v>
      </c>
      <c r="K62">
        <f>LN(J49/I49)/LN(2)</f>
        <v>15.686330015630912</v>
      </c>
      <c r="L62">
        <f t="shared" si="3"/>
        <v>-5.3158643251119207E-2</v>
      </c>
    </row>
    <row r="63" spans="1:12" x14ac:dyDescent="0.2">
      <c r="A63" s="12">
        <v>5</v>
      </c>
      <c r="B63" s="13" t="s">
        <v>25</v>
      </c>
      <c r="C63" s="14" t="s">
        <v>20</v>
      </c>
      <c r="D63" s="12">
        <v>0.23469975059154569</v>
      </c>
      <c r="E63" s="12">
        <v>0.14221789883268476</v>
      </c>
      <c r="F63">
        <f>LN(D63/(D61+D62+D64))</f>
        <v>-1.1819611995249004</v>
      </c>
      <c r="G63">
        <f>LN(E63/(E61+E62+E64))</f>
        <v>-1.7969897256081595</v>
      </c>
      <c r="H63">
        <f t="shared" si="2"/>
        <v>-0.61502852608325909</v>
      </c>
      <c r="K63">
        <f>LN(J49/I49)/LN(2)</f>
        <v>15.686330015630912</v>
      </c>
      <c r="L63">
        <f t="shared" si="3"/>
        <v>-3.9207929800686547E-2</v>
      </c>
    </row>
    <row r="64" spans="1:12" x14ac:dyDescent="0.2">
      <c r="A64" s="36">
        <v>5</v>
      </c>
      <c r="B64" s="37" t="s">
        <v>25</v>
      </c>
      <c r="C64" s="38" t="s">
        <v>21</v>
      </c>
      <c r="D64" s="36">
        <v>0.2594487433650956</v>
      </c>
      <c r="E64" s="36">
        <v>0.7151750972762646</v>
      </c>
      <c r="F64">
        <f>LN(D64/(D61+D62+D63))</f>
        <v>-1.0488356879205389</v>
      </c>
      <c r="G64">
        <f>LN(E64/(E61+E62+E63))</f>
        <v>0.92065278895432101</v>
      </c>
      <c r="H64">
        <f t="shared" si="2"/>
        <v>1.96948847687486</v>
      </c>
      <c r="K64">
        <f>LN(J49/I49)/LN(2)</f>
        <v>15.686330015630912</v>
      </c>
      <c r="L64">
        <f t="shared" si="3"/>
        <v>0.12555444612680783</v>
      </c>
    </row>
    <row r="65" spans="1:12" x14ac:dyDescent="0.2">
      <c r="A65" s="15">
        <v>6</v>
      </c>
      <c r="B65" s="16" t="s">
        <v>26</v>
      </c>
      <c r="C65" s="17" t="s">
        <v>15</v>
      </c>
      <c r="D65" s="15">
        <v>0.26170996113724687</v>
      </c>
      <c r="E65" s="15">
        <v>0.40481780136776563</v>
      </c>
      <c r="F65">
        <f>LN(D65/(D66+D67+D68))</f>
        <v>-1.0370998819793722</v>
      </c>
      <c r="G65">
        <f>LN(E65/(E66+E67+E68))</f>
        <v>-0.38543048214241488</v>
      </c>
      <c r="H65">
        <f t="shared" si="2"/>
        <v>0.65166939983695737</v>
      </c>
      <c r="K65">
        <f>LN(J50/I50)/LN(2)</f>
        <v>15.703778374638524</v>
      </c>
      <c r="L65">
        <f t="shared" si="3"/>
        <v>4.1497618234946451E-2</v>
      </c>
    </row>
    <row r="66" spans="1:12" x14ac:dyDescent="0.2">
      <c r="A66" s="15">
        <v>6</v>
      </c>
      <c r="B66" s="16" t="s">
        <v>26</v>
      </c>
      <c r="C66" s="17" t="s">
        <v>14</v>
      </c>
      <c r="D66" s="15">
        <v>0.24473307424831253</v>
      </c>
      <c r="E66" s="15">
        <v>2.3476574461569867E-3</v>
      </c>
      <c r="F66">
        <f>LN(D66/(D65+D67+D68))</f>
        <v>-1.1269031070571069</v>
      </c>
      <c r="G66">
        <f>LN(E66/(E65+E67+E68))</f>
        <v>-6.0519868619009509</v>
      </c>
      <c r="H66">
        <f t="shared" si="2"/>
        <v>-4.9250837548438442</v>
      </c>
      <c r="K66">
        <f>LN(J50/I50)/LN(2)</f>
        <v>15.703778374638524</v>
      </c>
      <c r="L66">
        <f t="shared" si="3"/>
        <v>-0.31362412518491822</v>
      </c>
    </row>
    <row r="67" spans="1:12" x14ac:dyDescent="0.2">
      <c r="A67" s="12">
        <v>6</v>
      </c>
      <c r="B67" s="13" t="s">
        <v>26</v>
      </c>
      <c r="C67" s="14" t="s">
        <v>18</v>
      </c>
      <c r="D67" s="12">
        <v>0.25178973205154431</v>
      </c>
      <c r="E67" s="12">
        <v>0.28876186587730945</v>
      </c>
      <c r="F67">
        <f>LN(D67/(D65+D66+D68))</f>
        <v>-1.0890897027663573</v>
      </c>
      <c r="G67">
        <f>LN(E67/(E65+E66+E68))</f>
        <v>-0.90140494723077125</v>
      </c>
      <c r="H67">
        <f t="shared" si="2"/>
        <v>0.18768475553558606</v>
      </c>
      <c r="K67">
        <f>LN(J50/I50)/LN(2)</f>
        <v>15.703778374638524</v>
      </c>
      <c r="L67">
        <f t="shared" si="3"/>
        <v>1.1951566754068272E-2</v>
      </c>
    </row>
    <row r="68" spans="1:12" x14ac:dyDescent="0.2">
      <c r="A68" s="36">
        <v>6</v>
      </c>
      <c r="B68" s="37" t="s">
        <v>26</v>
      </c>
      <c r="C68" s="38" t="s">
        <v>21</v>
      </c>
      <c r="D68" s="36">
        <v>0.24176723256289631</v>
      </c>
      <c r="E68" s="36">
        <v>0.30407267530876797</v>
      </c>
      <c r="F68">
        <f>LN(D68/(D65+D66+D67))</f>
        <v>-1.1430150051846888</v>
      </c>
      <c r="G68">
        <f>LN(E68/(E65+E66+E67))</f>
        <v>-0.8279784999845663</v>
      </c>
      <c r="H68">
        <f t="shared" si="2"/>
        <v>0.3150365052001225</v>
      </c>
      <c r="K68">
        <f>LN(J50/I50)/LN(2)</f>
        <v>15.703778374638524</v>
      </c>
      <c r="L68">
        <f t="shared" si="3"/>
        <v>2.0061191497003288E-2</v>
      </c>
    </row>
    <row r="69" spans="1:12" x14ac:dyDescent="0.2">
      <c r="A69" s="15">
        <v>7</v>
      </c>
      <c r="B69" s="16" t="s">
        <v>27</v>
      </c>
      <c r="C69" s="17" t="s">
        <v>15</v>
      </c>
      <c r="D69" s="15">
        <v>0.26235592889236181</v>
      </c>
      <c r="E69" s="15">
        <v>0.30564453772230199</v>
      </c>
      <c r="F69">
        <f>LN(D69/(D70+D71+D72))</f>
        <v>-1.0337593307421535</v>
      </c>
      <c r="G69">
        <f>LN(E69/(E70+E71+E72))</f>
        <v>-0.82056123757058697</v>
      </c>
      <c r="H69">
        <f t="shared" si="2"/>
        <v>0.21319809317156657</v>
      </c>
      <c r="K69">
        <f>LN(J51/I51)/LN(2)</f>
        <v>15.522230932164524</v>
      </c>
      <c r="L69">
        <f t="shared" si="3"/>
        <v>1.373501619086122E-2</v>
      </c>
    </row>
    <row r="70" spans="1:12" x14ac:dyDescent="0.2">
      <c r="A70" s="15">
        <v>7</v>
      </c>
      <c r="B70" s="16" t="s">
        <v>27</v>
      </c>
      <c r="C70" s="17" t="s">
        <v>13</v>
      </c>
      <c r="D70" s="15">
        <v>0.24975581168196914</v>
      </c>
      <c r="E70" s="15">
        <v>0.18380647299237821</v>
      </c>
      <c r="F70">
        <f>LN(D70/(D69+D71+D72))</f>
        <v>-1.0999150507074953</v>
      </c>
      <c r="G70">
        <f>LN(E70/(E69+E71+E72))</f>
        <v>-1.4907680654074935</v>
      </c>
      <c r="H70">
        <f t="shared" si="2"/>
        <v>-0.39085301469999822</v>
      </c>
      <c r="K70">
        <f>LN(J51/I51)/LN(2)</f>
        <v>15.522230932164524</v>
      </c>
      <c r="L70">
        <f t="shared" si="3"/>
        <v>-2.5180208721807429E-2</v>
      </c>
    </row>
    <row r="71" spans="1:12" x14ac:dyDescent="0.2">
      <c r="A71" s="12">
        <v>7</v>
      </c>
      <c r="B71" s="13" t="s">
        <v>27</v>
      </c>
      <c r="C71" s="14" t="s">
        <v>19</v>
      </c>
      <c r="D71" s="12">
        <v>0.23715569447157647</v>
      </c>
      <c r="E71" s="12">
        <v>0.2162818955042527</v>
      </c>
      <c r="F71">
        <f>LN(D71/(D69+D70+D72))</f>
        <v>-1.1683370906543427</v>
      </c>
      <c r="G71">
        <f>LN(E71/(E69+E70+E72))</f>
        <v>-1.2874667665036876</v>
      </c>
      <c r="H71">
        <f t="shared" si="2"/>
        <v>-0.11912967584934497</v>
      </c>
      <c r="K71">
        <f>LN(J51/I51)/LN(2)</f>
        <v>15.522230932164524</v>
      </c>
      <c r="L71">
        <f t="shared" si="3"/>
        <v>-7.6747779600733418E-3</v>
      </c>
    </row>
    <row r="72" spans="1:12" x14ac:dyDescent="0.2">
      <c r="A72" s="36">
        <v>7</v>
      </c>
      <c r="B72" s="37" t="s">
        <v>27</v>
      </c>
      <c r="C72" s="38" t="s">
        <v>21</v>
      </c>
      <c r="D72" s="36">
        <v>0.25073256495409257</v>
      </c>
      <c r="E72" s="36">
        <v>0.29426709378106702</v>
      </c>
      <c r="F72">
        <f>LN(D72/(D69+D70+D71))</f>
        <v>-1.0947090830881561</v>
      </c>
      <c r="G72">
        <f>LN(E72/(E69+E70+E71))</f>
        <v>-0.87474900894206364</v>
      </c>
      <c r="H72">
        <f t="shared" si="2"/>
        <v>0.21996007414609242</v>
      </c>
      <c r="K72">
        <f>LN(J51/I51)/LN(2)</f>
        <v>15.522230932164524</v>
      </c>
      <c r="L72">
        <f t="shared" si="3"/>
        <v>1.4170648221081434E-2</v>
      </c>
    </row>
    <row r="73" spans="1:12" x14ac:dyDescent="0.2">
      <c r="A73" s="15">
        <v>8</v>
      </c>
      <c r="B73" s="16" t="s">
        <v>28</v>
      </c>
      <c r="C73" s="17" t="s">
        <v>18</v>
      </c>
      <c r="D73" s="15">
        <v>0.26610558530986994</v>
      </c>
      <c r="E73" s="15">
        <v>0.19684788665127756</v>
      </c>
      <c r="F73">
        <f>LN(D73/(D74+D75+D76))</f>
        <v>-1.0144720017931217</v>
      </c>
      <c r="G73">
        <f>LN(E73/(E74+E75+E76))</f>
        <v>-1.4061128458262384</v>
      </c>
      <c r="H73">
        <f t="shared" si="2"/>
        <v>-0.39164084403311672</v>
      </c>
      <c r="K73">
        <f>LN(J52/I52)/LN(2)</f>
        <v>15.663843848130645</v>
      </c>
      <c r="L73">
        <f t="shared" si="3"/>
        <v>-2.5002856759189153E-2</v>
      </c>
    </row>
    <row r="74" spans="1:12" x14ac:dyDescent="0.2">
      <c r="A74" s="15">
        <v>8</v>
      </c>
      <c r="B74" s="16" t="s">
        <v>28</v>
      </c>
      <c r="C74" s="17" t="s">
        <v>19</v>
      </c>
      <c r="D74" s="15">
        <v>0.26159143075745983</v>
      </c>
      <c r="E74" s="15">
        <v>0.32643476876542227</v>
      </c>
      <c r="F74">
        <f>LN(D74/(D73+D75+D76))</f>
        <v>-1.0377134262678347</v>
      </c>
      <c r="G74">
        <f>LN(E74/(E73+E75+E76))</f>
        <v>-0.7243547058879537</v>
      </c>
      <c r="H74">
        <f t="shared" si="2"/>
        <v>0.313358720379881</v>
      </c>
      <c r="K74">
        <f>LN(J52/I52)/LN(2)</f>
        <v>15.663843848130645</v>
      </c>
      <c r="L74">
        <f t="shared" si="3"/>
        <v>2.0005224989348824E-2</v>
      </c>
    </row>
    <row r="75" spans="1:12" x14ac:dyDescent="0.2">
      <c r="A75" s="15">
        <v>8</v>
      </c>
      <c r="B75" s="16" t="s">
        <v>28</v>
      </c>
      <c r="C75" s="17" t="s">
        <v>20</v>
      </c>
      <c r="D75" s="15">
        <v>0.24422341239479725</v>
      </c>
      <c r="E75" s="15">
        <v>0.10737881079360026</v>
      </c>
      <c r="F75">
        <f>LN(D75/(D73+D74+D76))</f>
        <v>-1.1296623825308707</v>
      </c>
      <c r="G75">
        <f>LN(E75/(E73+E74+E76))</f>
        <v>-2.1177994204758619</v>
      </c>
      <c r="H75">
        <f t="shared" si="2"/>
        <v>-0.98813703794499119</v>
      </c>
      <c r="K75">
        <f>LN(J52/I52)/LN(2)</f>
        <v>15.663843848130645</v>
      </c>
      <c r="L75">
        <f t="shared" si="3"/>
        <v>-6.3083943349123567E-2</v>
      </c>
    </row>
    <row r="76" spans="1:12" x14ac:dyDescent="0.2">
      <c r="A76" s="42">
        <v>8</v>
      </c>
      <c r="B76" s="43" t="s">
        <v>28</v>
      </c>
      <c r="C76" s="44" t="s">
        <v>21</v>
      </c>
      <c r="D76" s="42">
        <v>0.22807957153787295</v>
      </c>
      <c r="E76" s="42">
        <v>0.36933853378969994</v>
      </c>
      <c r="F76">
        <f>LN(D76/(D73+D74+D75))</f>
        <v>-1.2191869067303081</v>
      </c>
      <c r="G76">
        <f>LN(E76/(E73+E74+E75))</f>
        <v>-0.5350555557449409</v>
      </c>
      <c r="H76">
        <f t="shared" si="2"/>
        <v>0.68413135098536715</v>
      </c>
      <c r="K76">
        <f>LN(J52/I52)/LN(2)</f>
        <v>15.663843848130645</v>
      </c>
      <c r="L76">
        <f t="shared" si="3"/>
        <v>4.367582808015625E-2</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6</v>
      </c>
    </row>
    <row r="80" spans="1:12" ht="17" thickBot="1" x14ac:dyDescent="0.25">
      <c r="A80" s="3" t="s">
        <v>7</v>
      </c>
      <c r="D80" s="3">
        <v>0</v>
      </c>
      <c r="E80" s="3">
        <v>48</v>
      </c>
    </row>
    <row r="81" spans="1:12" ht="18" thickBot="1" x14ac:dyDescent="0.25">
      <c r="A81" s="3" t="s">
        <v>8</v>
      </c>
      <c r="B81" s="8"/>
      <c r="C81" s="9" t="s">
        <v>9</v>
      </c>
      <c r="D81" s="3" t="s">
        <v>4</v>
      </c>
      <c r="E81" s="3">
        <v>0.04</v>
      </c>
    </row>
    <row r="82" spans="1:12" ht="17" thickBot="1" x14ac:dyDescent="0.25">
      <c r="A82" s="7" t="s">
        <v>10</v>
      </c>
      <c r="B82" s="10" t="s">
        <v>11</v>
      </c>
      <c r="C82" s="11" t="s">
        <v>12</v>
      </c>
      <c r="D82" s="3">
        <v>27</v>
      </c>
      <c r="E82" s="3">
        <v>39</v>
      </c>
      <c r="F82" s="63" t="s">
        <v>31</v>
      </c>
      <c r="G82" s="63" t="s">
        <v>32</v>
      </c>
      <c r="H82" s="63" t="s">
        <v>33</v>
      </c>
      <c r="I82" t="s">
        <v>34</v>
      </c>
      <c r="J82" t="s">
        <v>35</v>
      </c>
      <c r="K82" t="s">
        <v>36</v>
      </c>
      <c r="L82" t="s">
        <v>37</v>
      </c>
    </row>
    <row r="83" spans="1:12" x14ac:dyDescent="0.2">
      <c r="A83" s="12">
        <v>1</v>
      </c>
      <c r="B83" s="13" t="s">
        <v>16</v>
      </c>
      <c r="C83" s="14" t="s">
        <v>17</v>
      </c>
      <c r="D83" s="12">
        <v>0.22725741239892194</v>
      </c>
      <c r="E83" s="12">
        <v>4.5410827150316024E-2</v>
      </c>
      <c r="F83">
        <f>LN(D83/(D84+D85+D86))</f>
        <v>-1.2238626383894156</v>
      </c>
      <c r="G83">
        <f>LN(E83/(E84+E85+E86))</f>
        <v>-3.0961182582061562</v>
      </c>
      <c r="H83">
        <f>G83-F83</f>
        <v>-1.8722556198167406</v>
      </c>
      <c r="I83">
        <v>27673.199999999997</v>
      </c>
      <c r="J83">
        <v>1761942188</v>
      </c>
      <c r="K83">
        <f>LN(J83/I83)/LN(2)</f>
        <v>15.958317582324241</v>
      </c>
      <c r="L83">
        <f>H83/K83</f>
        <v>-0.11732161677810506</v>
      </c>
    </row>
    <row r="84" spans="1:12" x14ac:dyDescent="0.2">
      <c r="A84" s="15">
        <v>1</v>
      </c>
      <c r="B84" s="16" t="s">
        <v>16</v>
      </c>
      <c r="C84" s="17" t="s">
        <v>15</v>
      </c>
      <c r="D84" s="15">
        <v>0.27383760107816713</v>
      </c>
      <c r="E84" s="15">
        <v>0.93308601264083535</v>
      </c>
      <c r="F84">
        <f>LN(D84/(D83+D85+D86))</f>
        <v>-0.97523844590601971</v>
      </c>
      <c r="G84">
        <f>LN(E84/(E83+E85+E86))</f>
        <v>2.0810626458591859</v>
      </c>
      <c r="H84">
        <f t="shared" ref="H84:H114" si="4">G84-F84</f>
        <v>3.0563010917652056</v>
      </c>
      <c r="I84">
        <v>25506.25</v>
      </c>
      <c r="J84">
        <v>1451876952</v>
      </c>
      <c r="K84">
        <f>LN(J83/I83)/LN(2)</f>
        <v>15.958317582324241</v>
      </c>
      <c r="L84">
        <f t="shared" ref="L84:L114" si="5">H84/K84</f>
        <v>0.19151775091569972</v>
      </c>
    </row>
    <row r="85" spans="1:12" x14ac:dyDescent="0.2">
      <c r="A85" s="15">
        <v>1</v>
      </c>
      <c r="B85" s="16" t="s">
        <v>16</v>
      </c>
      <c r="C85" s="17" t="s">
        <v>14</v>
      </c>
      <c r="D85" s="15">
        <v>0.23660714285714285</v>
      </c>
      <c r="E85" s="15">
        <v>3.7785105798296237E-3</v>
      </c>
      <c r="F85">
        <f>LN(D85/(D83+D84+D86))</f>
        <v>-1.1713716429505381</v>
      </c>
      <c r="G85">
        <f>LN(E85/(E83+E84+E86))</f>
        <v>-5.6231638435948659</v>
      </c>
      <c r="H85">
        <f t="shared" si="4"/>
        <v>-4.451792200644328</v>
      </c>
      <c r="I85">
        <v>25469.75</v>
      </c>
      <c r="J85">
        <v>1509937304</v>
      </c>
      <c r="K85">
        <f>LN(J83/I83)/LN(2)</f>
        <v>15.958317582324241</v>
      </c>
      <c r="L85">
        <f t="shared" si="5"/>
        <v>-0.27896375527550749</v>
      </c>
    </row>
    <row r="86" spans="1:12" x14ac:dyDescent="0.2">
      <c r="A86" s="15">
        <v>1</v>
      </c>
      <c r="B86" s="16" t="s">
        <v>16</v>
      </c>
      <c r="C86" s="17" t="s">
        <v>13</v>
      </c>
      <c r="D86" s="15">
        <v>0.26229784366576819</v>
      </c>
      <c r="E86" s="15">
        <v>6.7257488320967299E-2</v>
      </c>
      <c r="F86">
        <f>LN(D86/(D83+D84+D85))</f>
        <v>-1.0340594949674</v>
      </c>
      <c r="G86">
        <f>LN(E86/(E83+E84+E85))</f>
        <v>-2.6813433037962864</v>
      </c>
      <c r="H86">
        <f t="shared" si="4"/>
        <v>-1.6472838088288864</v>
      </c>
      <c r="I86">
        <v>27092.1</v>
      </c>
      <c r="J86">
        <v>1585921288</v>
      </c>
      <c r="K86">
        <f>LN(J83/I83)/LN(2)</f>
        <v>15.958317582324241</v>
      </c>
      <c r="L86">
        <f t="shared" si="5"/>
        <v>-0.10322415256690039</v>
      </c>
    </row>
    <row r="87" spans="1:12" x14ac:dyDescent="0.2">
      <c r="A87" s="24">
        <v>2</v>
      </c>
      <c r="B87" s="25" t="s">
        <v>22</v>
      </c>
      <c r="C87" s="26" t="s">
        <v>17</v>
      </c>
      <c r="D87" s="24">
        <v>0.25404796064767371</v>
      </c>
      <c r="E87" s="24">
        <v>4.5908505154639177E-3</v>
      </c>
      <c r="F87">
        <f>LN(D87/(D88+D89+D90))</f>
        <v>-1.0771382370830676</v>
      </c>
      <c r="G87">
        <f>LN(E87/(E88+E89+E90))</f>
        <v>-5.4171135340371732</v>
      </c>
      <c r="H87">
        <f t="shared" si="4"/>
        <v>-4.3399752969541057</v>
      </c>
      <c r="I87">
        <v>27577.599999999999</v>
      </c>
      <c r="J87">
        <v>1632803908</v>
      </c>
      <c r="K87">
        <f>LN(J84/I84)/LN(2)</f>
        <v>15.796708857644049</v>
      </c>
      <c r="L87">
        <f t="shared" si="5"/>
        <v>-0.27473920903808935</v>
      </c>
    </row>
    <row r="88" spans="1:12" x14ac:dyDescent="0.2">
      <c r="A88" s="12">
        <v>2</v>
      </c>
      <c r="B88" s="13" t="s">
        <v>22</v>
      </c>
      <c r="C88" s="14" t="s">
        <v>14</v>
      </c>
      <c r="D88" s="12">
        <v>0.22832547653207624</v>
      </c>
      <c r="E88" s="12">
        <v>3.471327319587629E-2</v>
      </c>
      <c r="F88">
        <f>LN(D88/(D87+D89+D90))</f>
        <v>-1.2177907197467648</v>
      </c>
      <c r="G88">
        <f>LN(E88/(E87+E89+E90))</f>
        <v>-3.3644916780067815</v>
      </c>
      <c r="H88">
        <f t="shared" si="4"/>
        <v>-2.1467009582600167</v>
      </c>
      <c r="I88">
        <v>29232.899999999998</v>
      </c>
      <c r="J88">
        <v>1619686816</v>
      </c>
      <c r="K88">
        <f>LN(J84/I84)/LN(2)</f>
        <v>15.796708857644049</v>
      </c>
      <c r="L88">
        <f t="shared" si="5"/>
        <v>-0.13589545630077401</v>
      </c>
    </row>
    <row r="89" spans="1:12" x14ac:dyDescent="0.2">
      <c r="A89" s="15">
        <v>2</v>
      </c>
      <c r="B89" s="16" t="s">
        <v>22</v>
      </c>
      <c r="C89" s="17" t="s">
        <v>18</v>
      </c>
      <c r="D89" s="15">
        <v>0.28345972535355607</v>
      </c>
      <c r="E89" s="15">
        <v>0.93822487113402064</v>
      </c>
      <c r="F89">
        <f>LN(D89/(D87+D88+D90))</f>
        <v>-0.92736440511066787</v>
      </c>
      <c r="G89">
        <f>LN(E89/(E87+E88+E90))</f>
        <v>2.2352819190523787</v>
      </c>
      <c r="H89">
        <f t="shared" si="4"/>
        <v>3.1626463241630467</v>
      </c>
      <c r="I89">
        <v>23116.7</v>
      </c>
      <c r="J89">
        <v>1583294140</v>
      </c>
      <c r="K89">
        <f>LN(J84/I84)/LN(2)</f>
        <v>15.796708857644049</v>
      </c>
      <c r="L89">
        <f t="shared" si="5"/>
        <v>0.20020919247572497</v>
      </c>
    </row>
    <row r="90" spans="1:12" x14ac:dyDescent="0.2">
      <c r="A90" s="15">
        <v>2</v>
      </c>
      <c r="B90" s="16" t="s">
        <v>22</v>
      </c>
      <c r="C90" s="17" t="s">
        <v>20</v>
      </c>
      <c r="D90" s="15">
        <v>0.23416683746669401</v>
      </c>
      <c r="E90" s="15">
        <v>6.1050257731958761E-2</v>
      </c>
      <c r="F90">
        <f>LN(D90/(D87+D88+D89))</f>
        <v>-1.184930500601985</v>
      </c>
      <c r="G90">
        <f>LN(E90/(E87+E88+E89))</f>
        <v>-2.7733305314639898</v>
      </c>
      <c r="H90">
        <f t="shared" si="4"/>
        <v>-1.5884000308620048</v>
      </c>
      <c r="I90">
        <v>23044.3</v>
      </c>
      <c r="J90">
        <v>1671194920</v>
      </c>
      <c r="K90">
        <f>LN(J84/I84)/LN(2)</f>
        <v>15.796708857644049</v>
      </c>
      <c r="L90">
        <f t="shared" si="5"/>
        <v>-0.1005525926429527</v>
      </c>
    </row>
    <row r="91" spans="1:12" x14ac:dyDescent="0.2">
      <c r="A91" s="24">
        <v>3</v>
      </c>
      <c r="B91" s="25" t="s">
        <v>23</v>
      </c>
      <c r="C91" s="26" t="s">
        <v>17</v>
      </c>
      <c r="D91" s="24">
        <v>0.24839458942478482</v>
      </c>
      <c r="E91" s="24">
        <v>4.0886593501183559E-3</v>
      </c>
      <c r="F91">
        <f>LN(D91/(D92+D93+D94))</f>
        <v>-1.1071928981380337</v>
      </c>
      <c r="G91">
        <f>LN(E91/(E92+E93+E94))</f>
        <v>-5.4954411091471265</v>
      </c>
      <c r="H91">
        <f t="shared" si="4"/>
        <v>-4.3882482110090928</v>
      </c>
      <c r="K91">
        <f>LN(J85/I85)/LN(2)</f>
        <v>15.855344322467221</v>
      </c>
      <c r="L91">
        <f t="shared" si="5"/>
        <v>-0.27676776497315736</v>
      </c>
    </row>
    <row r="92" spans="1:12" x14ac:dyDescent="0.2">
      <c r="A92" s="12">
        <v>3</v>
      </c>
      <c r="B92" s="13" t="s">
        <v>23</v>
      </c>
      <c r="C92" s="14" t="s">
        <v>13</v>
      </c>
      <c r="D92" s="12">
        <v>0.24593523705424236</v>
      </c>
      <c r="E92" s="12">
        <v>1.8076178179470603E-2</v>
      </c>
      <c r="F92">
        <f>LN(D92/(D91+D93+D94))</f>
        <v>-1.1204100195552453</v>
      </c>
      <c r="G92">
        <f>LN(E92/(E91+E93+E94))</f>
        <v>-3.9949187820840901</v>
      </c>
      <c r="H92">
        <f t="shared" si="4"/>
        <v>-2.874508762528845</v>
      </c>
      <c r="K92">
        <f>LN(J85/I85)/LN(2)</f>
        <v>15.855344322467221</v>
      </c>
      <c r="L92">
        <f t="shared" si="5"/>
        <v>-0.18129589014699796</v>
      </c>
    </row>
    <row r="93" spans="1:12" x14ac:dyDescent="0.2">
      <c r="A93" s="15">
        <v>3</v>
      </c>
      <c r="B93" s="16" t="s">
        <v>23</v>
      </c>
      <c r="C93" s="17" t="s">
        <v>19</v>
      </c>
      <c r="D93" s="15">
        <v>0.27339800519196611</v>
      </c>
      <c r="E93" s="15">
        <v>0.94351194318915432</v>
      </c>
      <c r="F93">
        <f>LN(D93/(D91+D92+D94))</f>
        <v>-0.97745023721923174</v>
      </c>
      <c r="G93">
        <f>LN(E93/(E91+E92+E94))</f>
        <v>2.8155797911877323</v>
      </c>
      <c r="H93">
        <f t="shared" si="4"/>
        <v>3.7930300284069638</v>
      </c>
      <c r="K93">
        <f>LN(J85/I85)/LN(2)</f>
        <v>15.855344322467221</v>
      </c>
      <c r="L93">
        <f t="shared" si="5"/>
        <v>0.23922722529792007</v>
      </c>
    </row>
    <row r="94" spans="1:12" x14ac:dyDescent="0.2">
      <c r="A94" s="15">
        <v>3</v>
      </c>
      <c r="B94" s="16" t="s">
        <v>23</v>
      </c>
      <c r="C94" s="17" t="s">
        <v>20</v>
      </c>
      <c r="D94" s="15">
        <v>0.23227216832900668</v>
      </c>
      <c r="E94" s="15">
        <v>3.4323219281256721E-2</v>
      </c>
      <c r="F94">
        <f>LN(D94/(D91+D92+D93))</f>
        <v>-1.1955254610678907</v>
      </c>
      <c r="G94">
        <f>LN(E94/(E91+E92+E93))</f>
        <v>-3.3370071105716352</v>
      </c>
      <c r="H94">
        <f t="shared" si="4"/>
        <v>-2.1414816495037448</v>
      </c>
      <c r="K94">
        <f>LN(J85/I85)/LN(2)</f>
        <v>15.855344322467221</v>
      </c>
      <c r="L94">
        <f t="shared" si="5"/>
        <v>-0.13506371138652842</v>
      </c>
    </row>
    <row r="95" spans="1:12" x14ac:dyDescent="0.2">
      <c r="A95" s="24">
        <v>4</v>
      </c>
      <c r="B95" s="25" t="s">
        <v>24</v>
      </c>
      <c r="C95" s="26" t="s">
        <v>17</v>
      </c>
      <c r="D95" s="24">
        <v>0.22419481539670072</v>
      </c>
      <c r="E95" s="24">
        <v>8.3872513779055839E-4</v>
      </c>
      <c r="F95">
        <f>LN(D95/(D96+D97+D98))</f>
        <v>-1.2413860524282883</v>
      </c>
      <c r="G95">
        <f>LN(E95/(E96+E97+E98))</f>
        <v>-7.0827884350316719</v>
      </c>
      <c r="H95">
        <f t="shared" si="4"/>
        <v>-5.8414023826033841</v>
      </c>
      <c r="K95">
        <f>LN(J86/I86)/LN(2)</f>
        <v>15.837089417790155</v>
      </c>
      <c r="L95">
        <f t="shared" si="5"/>
        <v>-0.36884317746173778</v>
      </c>
    </row>
    <row r="96" spans="1:12" x14ac:dyDescent="0.2">
      <c r="A96" s="12">
        <v>4</v>
      </c>
      <c r="B96" s="13" t="s">
        <v>24</v>
      </c>
      <c r="C96" s="14" t="s">
        <v>15</v>
      </c>
      <c r="D96" s="12">
        <v>0.27305577376276513</v>
      </c>
      <c r="E96" s="12">
        <v>0.4287083632878026</v>
      </c>
      <c r="F96">
        <f>LN(D96/(D95+D97+D98))</f>
        <v>-0.97917368308166219</v>
      </c>
      <c r="G96">
        <f>LN(E96/(E95+E97+E98))</f>
        <v>-0.287122944676521</v>
      </c>
      <c r="H96">
        <f t="shared" si="4"/>
        <v>0.6920507384051412</v>
      </c>
      <c r="K96">
        <f>LN(J86/I86)/LN(2)</f>
        <v>15.837089417790155</v>
      </c>
      <c r="L96">
        <f t="shared" si="5"/>
        <v>4.369810134605575E-2</v>
      </c>
    </row>
    <row r="97" spans="1:12" x14ac:dyDescent="0.2">
      <c r="A97" s="15">
        <v>4</v>
      </c>
      <c r="B97" s="16" t="s">
        <v>24</v>
      </c>
      <c r="C97" s="17" t="s">
        <v>18</v>
      </c>
      <c r="D97" s="15">
        <v>0.24776119402985075</v>
      </c>
      <c r="E97" s="15">
        <v>0.30445722501797268</v>
      </c>
      <c r="F97">
        <f>LN(D97/(D95+D96+D98))</f>
        <v>-1.1105884797148253</v>
      </c>
      <c r="G97">
        <f>LN(E97/(E95+E96+E98))</f>
        <v>-0.82616191081182788</v>
      </c>
      <c r="H97">
        <f t="shared" si="4"/>
        <v>0.28442656890299745</v>
      </c>
      <c r="K97">
        <f>LN(J86/I86)/LN(2)</f>
        <v>15.837089417790155</v>
      </c>
      <c r="L97">
        <f t="shared" si="5"/>
        <v>1.7959522826428872E-2</v>
      </c>
    </row>
    <row r="98" spans="1:12" x14ac:dyDescent="0.2">
      <c r="A98" s="15">
        <v>4</v>
      </c>
      <c r="B98" s="16" t="s">
        <v>24</v>
      </c>
      <c r="C98" s="17" t="s">
        <v>19</v>
      </c>
      <c r="D98" s="15">
        <v>0.2549882168106834</v>
      </c>
      <c r="E98" s="15">
        <v>0.26599568655643424</v>
      </c>
      <c r="F98">
        <f>LN(D98/(D95+D96+D97))</f>
        <v>-1.0721826991107597</v>
      </c>
      <c r="G98">
        <f>LN(E98/(E95+E96+E97))</f>
        <v>-1.0150348125263955</v>
      </c>
      <c r="H98">
        <f t="shared" si="4"/>
        <v>5.7147886584364205E-2</v>
      </c>
      <c r="K98">
        <f>LN(J86/I86)/LN(2)</f>
        <v>15.837089417790155</v>
      </c>
      <c r="L98">
        <f t="shared" si="5"/>
        <v>3.6084841776651655E-3</v>
      </c>
    </row>
    <row r="99" spans="1:12" x14ac:dyDescent="0.2">
      <c r="A99" s="15">
        <v>5</v>
      </c>
      <c r="B99" s="16" t="s">
        <v>25</v>
      </c>
      <c r="C99" s="17" t="s">
        <v>14</v>
      </c>
      <c r="D99" s="15">
        <v>0.25026141512722205</v>
      </c>
      <c r="E99" s="15">
        <v>3.3787719911452874E-3</v>
      </c>
      <c r="F99">
        <f>LN(D99/(D100+D101+D102))</f>
        <v>-1.0972185602195057</v>
      </c>
      <c r="G99">
        <f>LN(E99/(E100+E101+E102))</f>
        <v>-5.6868584588003799</v>
      </c>
      <c r="H99">
        <f t="shared" si="4"/>
        <v>-4.5896398985808737</v>
      </c>
      <c r="K99">
        <f>LN(J87/I87)/LN(2)</f>
        <v>15.853495106238594</v>
      </c>
      <c r="L99">
        <f t="shared" si="5"/>
        <v>-0.28950334723191606</v>
      </c>
    </row>
    <row r="100" spans="1:12" x14ac:dyDescent="0.2">
      <c r="A100" s="15">
        <v>5</v>
      </c>
      <c r="B100" s="16" t="s">
        <v>25</v>
      </c>
      <c r="C100" s="17" t="s">
        <v>13</v>
      </c>
      <c r="D100" s="15">
        <v>0.25730219588706865</v>
      </c>
      <c r="E100" s="15">
        <v>9.681929395316323E-2</v>
      </c>
      <c r="F100">
        <f>LN(D100/(D99+D101+D102))</f>
        <v>-1.0600379844469459</v>
      </c>
      <c r="G100">
        <f>LN(E100/(E99+E101+E102))</f>
        <v>-2.2330763587151541</v>
      </c>
      <c r="H100">
        <f t="shared" si="4"/>
        <v>-1.1730383742682082</v>
      </c>
      <c r="K100">
        <f>LN(J87/I87)/LN(2)</f>
        <v>15.853495106238594</v>
      </c>
      <c r="L100">
        <f t="shared" si="5"/>
        <v>-7.399241406436613E-2</v>
      </c>
    </row>
    <row r="101" spans="1:12" x14ac:dyDescent="0.2">
      <c r="A101" s="12">
        <v>5</v>
      </c>
      <c r="B101" s="13" t="s">
        <v>25</v>
      </c>
      <c r="C101" s="14" t="s">
        <v>20</v>
      </c>
      <c r="D101" s="12">
        <v>0.22070407807598458</v>
      </c>
      <c r="E101" s="12">
        <v>2.3651403938016902E-2</v>
      </c>
      <c r="F101">
        <f>LN(D101/(D99+D100+D102))</f>
        <v>-1.2615680568293688</v>
      </c>
      <c r="G101">
        <f>LN(E101/(E99+E100+E102))</f>
        <v>-3.720397214434346</v>
      </c>
      <c r="H101">
        <f t="shared" si="4"/>
        <v>-2.4588291576049772</v>
      </c>
      <c r="K101">
        <f>LN(J87/I87)/LN(2)</f>
        <v>15.853495106238594</v>
      </c>
      <c r="L101">
        <f t="shared" si="5"/>
        <v>-0.15509697647917337</v>
      </c>
    </row>
    <row r="102" spans="1:12" x14ac:dyDescent="0.2">
      <c r="A102" s="36">
        <v>5</v>
      </c>
      <c r="B102" s="37" t="s">
        <v>25</v>
      </c>
      <c r="C102" s="38" t="s">
        <v>21</v>
      </c>
      <c r="D102" s="36">
        <v>0.27173231090972466</v>
      </c>
      <c r="E102" s="36">
        <v>0.87615053011767452</v>
      </c>
      <c r="F102">
        <f>LN(D102/(D99+D100+D101))</f>
        <v>-0.98585125477000168</v>
      </c>
      <c r="G102">
        <f>LN(E102/(E99+E100+E101))</f>
        <v>1.9564710386019384</v>
      </c>
      <c r="H102">
        <f t="shared" si="4"/>
        <v>2.94232229337194</v>
      </c>
      <c r="K102">
        <f>LN(J87/I87)/LN(2)</f>
        <v>15.853495106238594</v>
      </c>
      <c r="L102">
        <f t="shared" si="5"/>
        <v>0.18559455020199875</v>
      </c>
    </row>
    <row r="103" spans="1:12" x14ac:dyDescent="0.2">
      <c r="A103" s="15">
        <v>6</v>
      </c>
      <c r="B103" s="16" t="s">
        <v>26</v>
      </c>
      <c r="C103" s="17" t="s">
        <v>15</v>
      </c>
      <c r="D103" s="15">
        <v>0.28068259385665528</v>
      </c>
      <c r="E103" s="15">
        <v>0.35639662756598239</v>
      </c>
      <c r="F103">
        <f>LN(D103/(D104+D105+D106))</f>
        <v>-0.94107824363423009</v>
      </c>
      <c r="G103">
        <f>LN(E103/(E104+E105+E106))</f>
        <v>-0.59103842200327306</v>
      </c>
      <c r="H103">
        <f t="shared" si="4"/>
        <v>0.35003982163095704</v>
      </c>
      <c r="K103">
        <f>LN(J88/I88)/LN(2)</f>
        <v>15.75776239744618</v>
      </c>
      <c r="L103">
        <f t="shared" si="5"/>
        <v>2.2213802493156458E-2</v>
      </c>
    </row>
    <row r="104" spans="1:12" x14ac:dyDescent="0.2">
      <c r="A104" s="15">
        <v>6</v>
      </c>
      <c r="B104" s="16" t="s">
        <v>26</v>
      </c>
      <c r="C104" s="17" t="s">
        <v>14</v>
      </c>
      <c r="D104" s="15">
        <v>0.23918088737201365</v>
      </c>
      <c r="E104" s="15">
        <v>3.5740469208211142E-3</v>
      </c>
      <c r="F104">
        <f>LN(D104/(D103+D105+D106))</f>
        <v>-1.1571755160731998</v>
      </c>
      <c r="G104">
        <f>LN(E104/(E103+E105+E106))</f>
        <v>-5.6304762848681031</v>
      </c>
      <c r="H104">
        <f t="shared" si="4"/>
        <v>-4.4733007687949033</v>
      </c>
      <c r="K104">
        <f>LN(J88/I88)/LN(2)</f>
        <v>15.75776239744618</v>
      </c>
      <c r="L104">
        <f t="shared" si="5"/>
        <v>-0.28387918639513687</v>
      </c>
    </row>
    <row r="105" spans="1:12" x14ac:dyDescent="0.2">
      <c r="A105" s="12">
        <v>6</v>
      </c>
      <c r="B105" s="13" t="s">
        <v>26</v>
      </c>
      <c r="C105" s="14" t="s">
        <v>18</v>
      </c>
      <c r="D105" s="12">
        <v>0.24191126279863484</v>
      </c>
      <c r="E105" s="12">
        <v>0.32010630498533721</v>
      </c>
      <c r="F105">
        <f>LN(D105/(D103+D104+D106))</f>
        <v>-1.1422294700765809</v>
      </c>
      <c r="G105">
        <f>LN(E105/(E103+E104+E106))</f>
        <v>-0.753283311382694</v>
      </c>
      <c r="H105">
        <f t="shared" si="4"/>
        <v>0.38894615869388693</v>
      </c>
      <c r="K105">
        <f>LN(J88/I88)/LN(2)</f>
        <v>15.75776239744618</v>
      </c>
      <c r="L105">
        <f t="shared" si="5"/>
        <v>2.4682829254800951E-2</v>
      </c>
    </row>
    <row r="106" spans="1:12" x14ac:dyDescent="0.2">
      <c r="A106" s="36">
        <v>6</v>
      </c>
      <c r="B106" s="37" t="s">
        <v>26</v>
      </c>
      <c r="C106" s="38" t="s">
        <v>21</v>
      </c>
      <c r="D106" s="36">
        <v>0.23822525597269625</v>
      </c>
      <c r="E106" s="36">
        <v>0.31992302052785926</v>
      </c>
      <c r="F106">
        <f>LN(D106/(D103+D104+D105))</f>
        <v>-1.162434220738829</v>
      </c>
      <c r="G106">
        <f>LN(E106/(E103+E104+E105))</f>
        <v>-0.75412559086509745</v>
      </c>
      <c r="H106">
        <f t="shared" si="4"/>
        <v>0.40830862987373151</v>
      </c>
      <c r="K106">
        <f>LN(J88/I88)/LN(2)</f>
        <v>15.75776239744618</v>
      </c>
      <c r="L106">
        <f t="shared" si="5"/>
        <v>2.59115869103284E-2</v>
      </c>
    </row>
    <row r="107" spans="1:12" x14ac:dyDescent="0.2">
      <c r="A107" s="15">
        <v>7</v>
      </c>
      <c r="B107" s="16" t="s">
        <v>27</v>
      </c>
      <c r="C107" s="17" t="s">
        <v>15</v>
      </c>
      <c r="D107" s="15">
        <v>0.27153000458085202</v>
      </c>
      <c r="E107" s="15">
        <v>0.36510667584308326</v>
      </c>
      <c r="F107">
        <f>LN(D107/(D108+D109+D110))</f>
        <v>-0.98687379061339875</v>
      </c>
      <c r="G107">
        <f>LN(E107/(E108+E109+E110))</f>
        <v>-0.55326741786064459</v>
      </c>
      <c r="H107">
        <f t="shared" si="4"/>
        <v>0.43360637275275415</v>
      </c>
      <c r="K107">
        <f>LN(J89/I89)/LN(2)</f>
        <v>16.063634312563476</v>
      </c>
      <c r="L107">
        <f t="shared" si="5"/>
        <v>2.6993043063338891E-2</v>
      </c>
    </row>
    <row r="108" spans="1:12" x14ac:dyDescent="0.2">
      <c r="A108" s="15">
        <v>7</v>
      </c>
      <c r="B108" s="16" t="s">
        <v>27</v>
      </c>
      <c r="C108" s="17" t="s">
        <v>13</v>
      </c>
      <c r="D108" s="15">
        <v>0.239120476408612</v>
      </c>
      <c r="E108" s="15">
        <v>6.2456985547143844E-2</v>
      </c>
      <c r="F108">
        <f>LN(D108/(D107+D109+D110))</f>
        <v>-1.1575075217306561</v>
      </c>
      <c r="G108">
        <f>LN(E108/(E107+E109+E110))</f>
        <v>-2.7087845503182475</v>
      </c>
      <c r="H108">
        <f t="shared" si="4"/>
        <v>-1.5512770285875914</v>
      </c>
      <c r="K108">
        <f>LN(J89/I89)/LN(2)</f>
        <v>16.063634312563476</v>
      </c>
      <c r="L108">
        <f t="shared" si="5"/>
        <v>-9.6570738501830011E-2</v>
      </c>
    </row>
    <row r="109" spans="1:12" x14ac:dyDescent="0.2">
      <c r="A109" s="12">
        <v>7</v>
      </c>
      <c r="B109" s="13" t="s">
        <v>27</v>
      </c>
      <c r="C109" s="14" t="s">
        <v>19</v>
      </c>
      <c r="D109" s="12">
        <v>0.23694457169033434</v>
      </c>
      <c r="E109" s="12">
        <v>0.27778733654507914</v>
      </c>
      <c r="F109">
        <f>LN(D109/(D107+D108+D110))</f>
        <v>-1.1695044348169945</v>
      </c>
      <c r="G109">
        <f>LN(E109/(E107+E108+E110))</f>
        <v>-0.95546379875336607</v>
      </c>
      <c r="H109">
        <f t="shared" si="4"/>
        <v>0.21404063606362844</v>
      </c>
      <c r="K109">
        <f>LN(J89/I89)/LN(2)</f>
        <v>16.063634312563476</v>
      </c>
      <c r="L109">
        <f t="shared" si="5"/>
        <v>1.3324546108238147E-2</v>
      </c>
    </row>
    <row r="110" spans="1:12" x14ac:dyDescent="0.2">
      <c r="A110" s="36">
        <v>7</v>
      </c>
      <c r="B110" s="37" t="s">
        <v>27</v>
      </c>
      <c r="C110" s="38" t="s">
        <v>21</v>
      </c>
      <c r="D110" s="36">
        <v>0.25240494732020158</v>
      </c>
      <c r="E110" s="36">
        <v>0.29464900206469374</v>
      </c>
      <c r="F110">
        <f>LN(D110/(D107+D108+D109))</f>
        <v>-1.0858267263711379</v>
      </c>
      <c r="G110">
        <f>LN(E110/(E107+E108+E109))</f>
        <v>-0.87291072389985203</v>
      </c>
      <c r="H110">
        <f t="shared" si="4"/>
        <v>0.21291600247128584</v>
      </c>
      <c r="K110">
        <f>LN(J89/I89)/LN(2)</f>
        <v>16.063634312563476</v>
      </c>
      <c r="L110">
        <f t="shared" si="5"/>
        <v>1.3254534953199401E-2</v>
      </c>
    </row>
    <row r="111" spans="1:12" x14ac:dyDescent="0.2">
      <c r="A111" s="15">
        <v>8</v>
      </c>
      <c r="B111" s="16" t="s">
        <v>28</v>
      </c>
      <c r="C111" s="17" t="s">
        <v>18</v>
      </c>
      <c r="D111" s="15">
        <v>0.25396961634194487</v>
      </c>
      <c r="E111" s="15">
        <v>0.32649158592554817</v>
      </c>
      <c r="F111">
        <f>LN(D111/(D112+D113+D114))</f>
        <v>-1.0775516889761108</v>
      </c>
      <c r="G111">
        <f>LN(E111/(E112+E113+E114))</f>
        <v>-0.72409631096479077</v>
      </c>
      <c r="H111">
        <f t="shared" si="4"/>
        <v>0.35345537801131999</v>
      </c>
      <c r="K111">
        <f>LN(J90/I90)/LN(2)</f>
        <v>16.146110541903155</v>
      </c>
      <c r="L111">
        <f t="shared" si="5"/>
        <v>2.1891054015393721E-2</v>
      </c>
    </row>
    <row r="112" spans="1:12" x14ac:dyDescent="0.2">
      <c r="A112" s="15">
        <v>8</v>
      </c>
      <c r="B112" s="16" t="s">
        <v>28</v>
      </c>
      <c r="C112" s="17" t="s">
        <v>19</v>
      </c>
      <c r="D112" s="15">
        <v>0.27697193373959317</v>
      </c>
      <c r="E112" s="15">
        <v>0.33248342682304949</v>
      </c>
      <c r="F112">
        <f>LN(D112/(D111+D113+D114))</f>
        <v>-0.95953186176184968</v>
      </c>
      <c r="G112">
        <f>LN(E112/(E111+E113+E114))</f>
        <v>-0.69697420398324694</v>
      </c>
      <c r="H112">
        <f t="shared" si="4"/>
        <v>0.26255765777860274</v>
      </c>
      <c r="K112">
        <f>LN(J90/I90)/LN(2)</f>
        <v>16.146110541903155</v>
      </c>
      <c r="L112">
        <f t="shared" si="5"/>
        <v>1.6261356386555178E-2</v>
      </c>
    </row>
    <row r="113" spans="1:12" x14ac:dyDescent="0.2">
      <c r="A113" s="15">
        <v>8</v>
      </c>
      <c r="B113" s="16" t="s">
        <v>28</v>
      </c>
      <c r="C113" s="17" t="s">
        <v>20</v>
      </c>
      <c r="D113" s="15">
        <v>0.22435842416959917</v>
      </c>
      <c r="E113" s="15">
        <v>4.1432942376338601E-3</v>
      </c>
      <c r="F113">
        <f>LN(D113/(D111+D112+D114))</f>
        <v>-1.2404456457177886</v>
      </c>
      <c r="G113">
        <f>LN(E113/(E111+E112+E114))</f>
        <v>-5.4821121965162662</v>
      </c>
      <c r="H113">
        <f t="shared" si="4"/>
        <v>-4.2416665507984774</v>
      </c>
      <c r="K113">
        <f>LN(J90/I90)/LN(2)</f>
        <v>16.146110541903155</v>
      </c>
      <c r="L113">
        <f t="shared" si="5"/>
        <v>-0.26270515984579085</v>
      </c>
    </row>
    <row r="114" spans="1:12" x14ac:dyDescent="0.2">
      <c r="A114" s="42">
        <v>8</v>
      </c>
      <c r="B114" s="43" t="s">
        <v>28</v>
      </c>
      <c r="C114" s="44" t="s">
        <v>21</v>
      </c>
      <c r="D114" s="42">
        <v>0.24470002574886285</v>
      </c>
      <c r="E114" s="42">
        <v>0.33688169301376858</v>
      </c>
      <c r="F114">
        <f>LN(D114/(D111+D112+D113))</f>
        <v>-1.1270819115536252</v>
      </c>
      <c r="G114">
        <f>LN(E114/(E111+E112+E113))</f>
        <v>-0.67722160676655674</v>
      </c>
      <c r="H114">
        <f t="shared" si="4"/>
        <v>0.44986030478706851</v>
      </c>
      <c r="K114">
        <f>LN(J90/I90)/LN(2)</f>
        <v>16.146110541903155</v>
      </c>
      <c r="L114">
        <f t="shared" si="5"/>
        <v>2.7861837290136818E-2</v>
      </c>
    </row>
    <row r="115" spans="1:12" ht="21" thickBot="1" x14ac:dyDescent="0.3">
      <c r="A115" s="1" t="s">
        <v>0</v>
      </c>
      <c r="D115" s="45" t="s">
        <v>29</v>
      </c>
      <c r="E115" s="45"/>
    </row>
    <row r="116" spans="1:12" ht="18" thickTop="1" thickBot="1" x14ac:dyDescent="0.25">
      <c r="A116" s="3" t="s">
        <v>2</v>
      </c>
      <c r="D116" s="3">
        <v>4</v>
      </c>
      <c r="E116" s="3">
        <v>4</v>
      </c>
    </row>
    <row r="117" spans="1:12" ht="17" thickBot="1" x14ac:dyDescent="0.25">
      <c r="A117" s="3" t="s">
        <v>3</v>
      </c>
      <c r="D117" s="47" t="s">
        <v>6</v>
      </c>
      <c r="E117" s="3" t="s">
        <v>6</v>
      </c>
    </row>
    <row r="118" spans="1:12" ht="17" thickBot="1" x14ac:dyDescent="0.25">
      <c r="A118" s="3" t="s">
        <v>7</v>
      </c>
      <c r="D118" s="3">
        <v>0</v>
      </c>
      <c r="E118" s="3">
        <v>48</v>
      </c>
    </row>
    <row r="119" spans="1:12" ht="18" thickBot="1" x14ac:dyDescent="0.25">
      <c r="A119" s="3" t="s">
        <v>8</v>
      </c>
      <c r="B119" s="8"/>
      <c r="C119" s="9" t="s">
        <v>9</v>
      </c>
      <c r="D119" s="3">
        <v>0</v>
      </c>
      <c r="E119" s="3">
        <v>0.04</v>
      </c>
    </row>
    <row r="120" spans="1:12" ht="17" thickBot="1" x14ac:dyDescent="0.25">
      <c r="A120" s="7" t="s">
        <v>10</v>
      </c>
      <c r="B120" s="10" t="s">
        <v>11</v>
      </c>
      <c r="C120" s="11" t="s">
        <v>12</v>
      </c>
      <c r="D120" s="3">
        <v>47</v>
      </c>
      <c r="E120" s="3">
        <v>53</v>
      </c>
      <c r="F120" s="63" t="s">
        <v>31</v>
      </c>
      <c r="G120" s="63" t="s">
        <v>32</v>
      </c>
      <c r="H120" s="63" t="s">
        <v>33</v>
      </c>
      <c r="I120" t="s">
        <v>34</v>
      </c>
      <c r="J120" t="s">
        <v>35</v>
      </c>
      <c r="K120" t="s">
        <v>36</v>
      </c>
      <c r="L120" t="s">
        <v>37</v>
      </c>
    </row>
    <row r="121" spans="1:12" x14ac:dyDescent="0.2">
      <c r="A121" s="12">
        <v>1</v>
      </c>
      <c r="B121" s="13" t="s">
        <v>16</v>
      </c>
      <c r="C121" s="14" t="s">
        <v>17</v>
      </c>
      <c r="D121" s="12">
        <v>0.2680142514360504</v>
      </c>
      <c r="E121" s="12">
        <v>4.3368677211889452E-2</v>
      </c>
      <c r="F121">
        <f>LN(D121/(D122+D123+D124))</f>
        <v>-1.0047208884996544</v>
      </c>
      <c r="G121">
        <f>LN(E121/(E122+E123+E124))</f>
        <v>-3.1483071347040381</v>
      </c>
      <c r="H121">
        <f>G121-F121</f>
        <v>-2.143586246204384</v>
      </c>
      <c r="I121">
        <v>31714.3</v>
      </c>
      <c r="J121">
        <v>1799099804</v>
      </c>
      <c r="K121">
        <f>LN(J121/I121)/LN(2)</f>
        <v>15.791782196634625</v>
      </c>
      <c r="L121">
        <f>H121/K121</f>
        <v>-0.13574061619601124</v>
      </c>
    </row>
    <row r="122" spans="1:12" x14ac:dyDescent="0.2">
      <c r="A122" s="15">
        <v>1</v>
      </c>
      <c r="B122" s="16" t="s">
        <v>16</v>
      </c>
      <c r="C122" s="17" t="s">
        <v>15</v>
      </c>
      <c r="D122" s="15">
        <v>0.27274049298334907</v>
      </c>
      <c r="E122" s="15">
        <v>0.92916739092647316</v>
      </c>
      <c r="F122">
        <f>LN(D122/(D121+D123+D124))</f>
        <v>-0.98076260189696185</v>
      </c>
      <c r="G122">
        <f>LN(E122/(E121+E123+E124))</f>
        <v>2.009632117185328</v>
      </c>
      <c r="H122">
        <f t="shared" ref="H122:H152" si="6">G122-F122</f>
        <v>2.9903947190822899</v>
      </c>
      <c r="I122">
        <v>26845.9</v>
      </c>
      <c r="J122">
        <v>1763706836</v>
      </c>
      <c r="K122">
        <f>LN(J121/I121)/LN(2)</f>
        <v>15.791782196634625</v>
      </c>
      <c r="L122">
        <f t="shared" ref="L122:L152" si="7">H122/K122</f>
        <v>0.1893639794322626</v>
      </c>
    </row>
    <row r="123" spans="1:12" x14ac:dyDescent="0.2">
      <c r="A123" s="15">
        <v>1</v>
      </c>
      <c r="B123" s="16" t="s">
        <v>16</v>
      </c>
      <c r="C123" s="17" t="s">
        <v>14</v>
      </c>
      <c r="D123" s="15">
        <v>0.20708209118010615</v>
      </c>
      <c r="E123" s="15">
        <v>3.9110029549800102E-3</v>
      </c>
      <c r="F123">
        <f>LN(D123/(D121+D122+D124))</f>
        <v>-1.3426044061038631</v>
      </c>
      <c r="G123">
        <f>LN(E123/(E121+E122+E124))</f>
        <v>-5.5925611968349589</v>
      </c>
      <c r="H123">
        <f t="shared" si="6"/>
        <v>-4.2499567907310958</v>
      </c>
      <c r="I123">
        <v>27189.800000000003</v>
      </c>
      <c r="J123">
        <v>1770860936</v>
      </c>
      <c r="K123">
        <f>LN(J121/I121)/LN(2)</f>
        <v>15.791782196634625</v>
      </c>
      <c r="L123">
        <f t="shared" si="7"/>
        <v>-0.26912458250828719</v>
      </c>
    </row>
    <row r="124" spans="1:12" x14ac:dyDescent="0.2">
      <c r="A124" s="15">
        <v>1</v>
      </c>
      <c r="B124" s="16" t="s">
        <v>16</v>
      </c>
      <c r="C124" s="17" t="s">
        <v>13</v>
      </c>
      <c r="D124" s="15">
        <v>0.25216316440049441</v>
      </c>
      <c r="E124" s="15">
        <v>7.7264036155049537E-2</v>
      </c>
      <c r="F124">
        <f>LN(D124/(D121+D122+D123))</f>
        <v>-1.0871084641866251</v>
      </c>
      <c r="G124">
        <f>LN(E124/(E121+E122+E123))</f>
        <v>-2.5366919491055251</v>
      </c>
      <c r="H124">
        <f t="shared" si="6"/>
        <v>-1.4495834849189</v>
      </c>
      <c r="I124">
        <v>28967.599999999999</v>
      </c>
      <c r="J124">
        <v>1942799416</v>
      </c>
      <c r="K124">
        <f>LN(J121/I121)/LN(2)</f>
        <v>15.791782196634625</v>
      </c>
      <c r="L124">
        <f t="shared" si="7"/>
        <v>-9.1793533299099048E-2</v>
      </c>
    </row>
    <row r="125" spans="1:12" x14ac:dyDescent="0.2">
      <c r="A125" s="24">
        <v>2</v>
      </c>
      <c r="B125" s="25" t="s">
        <v>22</v>
      </c>
      <c r="C125" s="26" t="s">
        <v>17</v>
      </c>
      <c r="D125" s="24">
        <v>0.26663513087354146</v>
      </c>
      <c r="E125" s="24">
        <v>4.6943948924983566E-3</v>
      </c>
      <c r="F125">
        <f>LN(D125/(D126+D127+D128))</f>
        <v>-1.0117621803255166</v>
      </c>
      <c r="G125">
        <f>LN(E125/(E126+E127+E128))</f>
        <v>-5.4032177763734062</v>
      </c>
      <c r="H125">
        <f t="shared" si="6"/>
        <v>-4.3914555960478898</v>
      </c>
      <c r="I125">
        <v>27132.9</v>
      </c>
      <c r="J125">
        <v>1970424804</v>
      </c>
      <c r="K125">
        <f>LN(J122/I122)/LN(2)</f>
        <v>16.003549478371475</v>
      </c>
      <c r="L125">
        <f t="shared" si="7"/>
        <v>-0.27440510006751112</v>
      </c>
    </row>
    <row r="126" spans="1:12" x14ac:dyDescent="0.2">
      <c r="A126" s="12">
        <v>2</v>
      </c>
      <c r="B126" s="13" t="s">
        <v>22</v>
      </c>
      <c r="C126" s="14" t="s">
        <v>14</v>
      </c>
      <c r="D126" s="12">
        <v>0.2094765058341217</v>
      </c>
      <c r="E126" s="12">
        <v>3.8963477607736365E-2</v>
      </c>
      <c r="F126">
        <f>LN(D126/(D125+D127+D128))</f>
        <v>-1.3280837877641121</v>
      </c>
      <c r="G126">
        <f>LN(E126/(E125+E127+E128))</f>
        <v>-3.2535449533673488</v>
      </c>
      <c r="H126">
        <f t="shared" si="6"/>
        <v>-1.9254611656032368</v>
      </c>
      <c r="I126">
        <v>28399.599999999999</v>
      </c>
      <c r="J126">
        <v>2222048632</v>
      </c>
      <c r="K126">
        <f>LN(J122/I122)/LN(2)</f>
        <v>16.003549478371475</v>
      </c>
      <c r="L126">
        <f t="shared" si="7"/>
        <v>-0.12031463196370684</v>
      </c>
    </row>
    <row r="127" spans="1:12" x14ac:dyDescent="0.2">
      <c r="A127" s="15">
        <v>2</v>
      </c>
      <c r="B127" s="16" t="s">
        <v>22</v>
      </c>
      <c r="C127" s="17" t="s">
        <v>18</v>
      </c>
      <c r="D127" s="15">
        <v>0.27380952380952384</v>
      </c>
      <c r="E127" s="15">
        <v>0.93653178105342216</v>
      </c>
      <c r="F127">
        <f>LN(D127/(D125+D126+D128))</f>
        <v>-0.97537964824416146</v>
      </c>
      <c r="G127">
        <f>LN(E127/(E125+E126+E128))</f>
        <v>2.1337204255607016</v>
      </c>
      <c r="H127">
        <f t="shared" si="6"/>
        <v>3.1091000738048633</v>
      </c>
      <c r="I127">
        <v>26951.45</v>
      </c>
      <c r="J127">
        <v>2073023436</v>
      </c>
      <c r="K127">
        <f>LN(J122/I122)/LN(2)</f>
        <v>16.003549478371475</v>
      </c>
      <c r="L127">
        <f t="shared" si="7"/>
        <v>0.19427565603535385</v>
      </c>
    </row>
    <row r="128" spans="1:12" x14ac:dyDescent="0.2">
      <c r="A128" s="15">
        <v>2</v>
      </c>
      <c r="B128" s="16" t="s">
        <v>22</v>
      </c>
      <c r="C128" s="17" t="s">
        <v>20</v>
      </c>
      <c r="D128" s="15">
        <v>0.25007883948281301</v>
      </c>
      <c r="E128" s="15">
        <v>6.7223734860576478E-2</v>
      </c>
      <c r="F128">
        <f>LN(D128/(D125+D126+D127))</f>
        <v>-1.098191855615879</v>
      </c>
      <c r="G128">
        <f>LN(E128/(E125+E126+E127))</f>
        <v>-2.6797196944759838</v>
      </c>
      <c r="H128">
        <f t="shared" si="6"/>
        <v>-1.5815278388601048</v>
      </c>
      <c r="I128">
        <v>27405.300000000003</v>
      </c>
      <c r="J128">
        <v>2090052148</v>
      </c>
      <c r="K128">
        <f>LN(J122/I122)/LN(2)</f>
        <v>16.003549478371475</v>
      </c>
      <c r="L128">
        <f t="shared" si="7"/>
        <v>-9.8823566671725718E-2</v>
      </c>
    </row>
    <row r="129" spans="1:12" x14ac:dyDescent="0.2">
      <c r="A129" s="24">
        <v>3</v>
      </c>
      <c r="B129" s="25" t="s">
        <v>23</v>
      </c>
      <c r="C129" s="26" t="s">
        <v>17</v>
      </c>
      <c r="D129" s="24">
        <v>0.257519847925752</v>
      </c>
      <c r="E129" s="24">
        <v>1.3764722576983114E-2</v>
      </c>
      <c r="F129">
        <f>LN(D129/(D130+D131+D132))</f>
        <v>-1.0588993426497944</v>
      </c>
      <c r="G129">
        <f>LN(E129/(E130+E131+E132))</f>
        <v>-4.2717859600554551</v>
      </c>
      <c r="H129">
        <f t="shared" si="6"/>
        <v>-3.2128866174056609</v>
      </c>
      <c r="K129">
        <f>LN(J123/I123)/LN(2)</f>
        <v>15.991025858155385</v>
      </c>
      <c r="L129">
        <f t="shared" si="7"/>
        <v>-0.20091810531136728</v>
      </c>
    </row>
    <row r="130" spans="1:12" x14ac:dyDescent="0.2">
      <c r="A130" s="12">
        <v>3</v>
      </c>
      <c r="B130" s="13" t="s">
        <v>23</v>
      </c>
      <c r="C130" s="14" t="s">
        <v>13</v>
      </c>
      <c r="D130" s="12">
        <v>0.22889410712288938</v>
      </c>
      <c r="E130" s="12">
        <v>9.5927344969490513E-2</v>
      </c>
      <c r="F130">
        <f>LN(D130/(D129+D131+D132))</f>
        <v>-1.2145662266822397</v>
      </c>
      <c r="G130">
        <f>LN(E130/(E129+E131+E132))</f>
        <v>-2.2433186460735248</v>
      </c>
      <c r="H130">
        <f t="shared" si="6"/>
        <v>-1.0287524193912851</v>
      </c>
      <c r="K130">
        <f>LN(J123/I123)/LN(2)</f>
        <v>15.991025858155385</v>
      </c>
      <c r="L130">
        <f t="shared" si="7"/>
        <v>-6.4333109615142284E-2</v>
      </c>
    </row>
    <row r="131" spans="1:12" x14ac:dyDescent="0.2">
      <c r="A131" s="15">
        <v>3</v>
      </c>
      <c r="B131" s="16" t="s">
        <v>23</v>
      </c>
      <c r="C131" s="17" t="s">
        <v>19</v>
      </c>
      <c r="D131" s="15">
        <v>0.26937269372693728</v>
      </c>
      <c r="E131" s="15">
        <v>0.80715197956577267</v>
      </c>
      <c r="F131">
        <f>LN(D131/(D129+D130+D132))</f>
        <v>-0.99780758954614401</v>
      </c>
      <c r="G131">
        <f>LN(E131/(E129+E130+E132))</f>
        <v>1.4316095573319334</v>
      </c>
      <c r="H131">
        <f t="shared" si="6"/>
        <v>2.4294171468780776</v>
      </c>
      <c r="K131">
        <f>LN(J123/I123)/LN(2)</f>
        <v>15.991025858155385</v>
      </c>
      <c r="L131">
        <f t="shared" si="7"/>
        <v>0.15192378327867442</v>
      </c>
    </row>
    <row r="132" spans="1:12" x14ac:dyDescent="0.2">
      <c r="A132" s="15">
        <v>3</v>
      </c>
      <c r="B132" s="16" t="s">
        <v>23</v>
      </c>
      <c r="C132" s="17" t="s">
        <v>20</v>
      </c>
      <c r="D132" s="15">
        <v>0.24421335122442134</v>
      </c>
      <c r="E132" s="15">
        <v>8.3155952887753654E-2</v>
      </c>
      <c r="F132">
        <f>LN(D132/(D129+D130+D131))</f>
        <v>-1.1297168922355585</v>
      </c>
      <c r="G132">
        <f>LN(E132/(E129+E130+E131))</f>
        <v>-2.400219593981153</v>
      </c>
      <c r="H132">
        <f t="shared" si="6"/>
        <v>-1.2705027017455945</v>
      </c>
      <c r="K132">
        <f>LN(J123/I123)/LN(2)</f>
        <v>15.991025858155385</v>
      </c>
      <c r="L132">
        <f t="shared" si="7"/>
        <v>-7.9450981632778805E-2</v>
      </c>
    </row>
    <row r="133" spans="1:12" x14ac:dyDescent="0.2">
      <c r="A133" s="24">
        <v>4</v>
      </c>
      <c r="B133" s="25" t="s">
        <v>24</v>
      </c>
      <c r="C133" s="26" t="s">
        <v>17</v>
      </c>
      <c r="D133" s="24">
        <v>0.25032920726889651</v>
      </c>
      <c r="E133" s="24">
        <v>6.2712775488263752E-4</v>
      </c>
      <c r="F133">
        <f>LN(D133/(D134+D135+D136))</f>
        <v>-1.0968572864626527</v>
      </c>
      <c r="G133">
        <f>LN(E133/(E134+E135+E136))</f>
        <v>-7.3737329578113195</v>
      </c>
      <c r="H133">
        <f t="shared" si="6"/>
        <v>-6.2768756713486669</v>
      </c>
      <c r="K133">
        <f>LN(J124/I124)/LN(2)</f>
        <v>16.033337271675904</v>
      </c>
      <c r="L133">
        <f t="shared" si="7"/>
        <v>-0.39148903094786386</v>
      </c>
    </row>
    <row r="134" spans="1:12" x14ac:dyDescent="0.2">
      <c r="A134" s="12">
        <v>4</v>
      </c>
      <c r="B134" s="13" t="s">
        <v>24</v>
      </c>
      <c r="C134" s="14" t="s">
        <v>15</v>
      </c>
      <c r="D134" s="12">
        <v>0.24400842770608366</v>
      </c>
      <c r="E134" s="12">
        <v>0.26688765454219676</v>
      </c>
      <c r="F134">
        <f>LN(D134/(D133+D135+D136))</f>
        <v>-1.1308274638822775</v>
      </c>
      <c r="G134">
        <f>LN(E134/(E133+E135+E136))</f>
        <v>-1.0104711578140992</v>
      </c>
      <c r="H134">
        <f t="shared" si="6"/>
        <v>0.12035630606817826</v>
      </c>
      <c r="K134">
        <f>LN(J124/I124)/LN(2)</f>
        <v>16.033337271675904</v>
      </c>
      <c r="L134">
        <f t="shared" si="7"/>
        <v>7.5066284722143731E-3</v>
      </c>
    </row>
    <row r="135" spans="1:12" x14ac:dyDescent="0.2">
      <c r="A135" s="15">
        <v>4</v>
      </c>
      <c r="B135" s="16" t="s">
        <v>24</v>
      </c>
      <c r="C135" s="17" t="s">
        <v>18</v>
      </c>
      <c r="D135" s="15">
        <v>0.2374242823281538</v>
      </c>
      <c r="E135" s="15">
        <v>0.44006450456907364</v>
      </c>
      <c r="F135">
        <f>LN(D135/(D133+D134+D136))</f>
        <v>-1.1668530440224727</v>
      </c>
      <c r="G135">
        <f>LN(E135/(E133+E134+E136))</f>
        <v>-0.24090027290346885</v>
      </c>
      <c r="H135">
        <f t="shared" si="6"/>
        <v>0.92595277111900387</v>
      </c>
      <c r="K135">
        <f>LN(J124/I124)/LN(2)</f>
        <v>16.033337271675904</v>
      </c>
      <c r="L135">
        <f t="shared" si="7"/>
        <v>5.7751717900600089E-2</v>
      </c>
    </row>
    <row r="136" spans="1:12" x14ac:dyDescent="0.2">
      <c r="A136" s="15">
        <v>4</v>
      </c>
      <c r="B136" s="16" t="s">
        <v>24</v>
      </c>
      <c r="C136" s="17" t="s">
        <v>19</v>
      </c>
      <c r="D136" s="15">
        <v>0.26823808269686594</v>
      </c>
      <c r="E136" s="15">
        <v>0.29242071313384699</v>
      </c>
      <c r="F136">
        <f>LN(D136/(D133+D134+D135))</f>
        <v>-1.0035802570531154</v>
      </c>
      <c r="G136">
        <f>LN(E136/(E133+E134+E135))</f>
        <v>-0.88365612576259711</v>
      </c>
      <c r="H136">
        <f t="shared" si="6"/>
        <v>0.11992413129051827</v>
      </c>
      <c r="K136">
        <f>LN(J124/I124)/LN(2)</f>
        <v>16.033337271675904</v>
      </c>
      <c r="L136">
        <f t="shared" si="7"/>
        <v>7.479673710997975E-3</v>
      </c>
    </row>
    <row r="137" spans="1:12" x14ac:dyDescent="0.2">
      <c r="A137" s="15">
        <v>5</v>
      </c>
      <c r="B137" s="16" t="s">
        <v>25</v>
      </c>
      <c r="C137" s="17" t="s">
        <v>14</v>
      </c>
      <c r="D137" s="15">
        <v>0.22895401163428822</v>
      </c>
      <c r="E137" s="15">
        <v>3.7946255711298689E-3</v>
      </c>
      <c r="F137">
        <f>LN(D137/(D138+D139+D140))</f>
        <v>-1.2142268586412288</v>
      </c>
      <c r="G137">
        <f>LN(E137/(E138+E139+E140))</f>
        <v>-5.5703676933081212</v>
      </c>
      <c r="H137">
        <f t="shared" si="6"/>
        <v>-4.3561408346668919</v>
      </c>
      <c r="K137">
        <f>LN(J125/I125)/LN(2)</f>
        <v>16.148103915357829</v>
      </c>
      <c r="L137">
        <f t="shared" si="7"/>
        <v>-0.2697617539186094</v>
      </c>
    </row>
    <row r="138" spans="1:12" x14ac:dyDescent="0.2">
      <c r="A138" s="15">
        <v>5</v>
      </c>
      <c r="B138" s="16" t="s">
        <v>25</v>
      </c>
      <c r="C138" s="17" t="s">
        <v>13</v>
      </c>
      <c r="D138" s="15">
        <v>0.26912523323455162</v>
      </c>
      <c r="E138" s="15">
        <v>9.8660264849376594E-2</v>
      </c>
      <c r="F138">
        <f>LN(D138/(D137+D139+D140))</f>
        <v>-0.9990653050545204</v>
      </c>
      <c r="G138">
        <f>LN(E138/(E137+E139+E140))</f>
        <v>-2.2121999708098676</v>
      </c>
      <c r="H138">
        <f t="shared" si="6"/>
        <v>-1.2131346657553472</v>
      </c>
      <c r="K138">
        <f>LN(J125/I125)/LN(2)</f>
        <v>16.148103915357829</v>
      </c>
      <c r="L138">
        <f t="shared" si="7"/>
        <v>-7.5125517652978591E-2</v>
      </c>
    </row>
    <row r="139" spans="1:12" x14ac:dyDescent="0.2">
      <c r="A139" s="12">
        <v>5</v>
      </c>
      <c r="B139" s="13" t="s">
        <v>25</v>
      </c>
      <c r="C139" s="14" t="s">
        <v>20</v>
      </c>
      <c r="D139" s="12">
        <v>0.22604543957853152</v>
      </c>
      <c r="E139" s="12">
        <v>5.8313327654301861E-2</v>
      </c>
      <c r="F139">
        <f>LN(D139/(D137+D138+D140))</f>
        <v>-1.2307771252561592</v>
      </c>
      <c r="G139">
        <f>LN(E139/(E137+E138+E140))</f>
        <v>-2.7818419277202646</v>
      </c>
      <c r="H139">
        <f t="shared" si="6"/>
        <v>-1.5510648024641054</v>
      </c>
      <c r="K139">
        <f>LN(J125/I125)/LN(2)</f>
        <v>16.148103915357829</v>
      </c>
      <c r="L139">
        <f t="shared" si="7"/>
        <v>-9.605244123980082E-2</v>
      </c>
    </row>
    <row r="140" spans="1:12" x14ac:dyDescent="0.2">
      <c r="A140" s="36">
        <v>5</v>
      </c>
      <c r="B140" s="37" t="s">
        <v>25</v>
      </c>
      <c r="C140" s="38" t="s">
        <v>21</v>
      </c>
      <c r="D140" s="36">
        <v>0.27587531555262867</v>
      </c>
      <c r="E140" s="36">
        <v>0.83923178192519166</v>
      </c>
      <c r="F140">
        <f>LN(D140/(D137+D138+D139))</f>
        <v>-0.96501458524484929</v>
      </c>
      <c r="G140">
        <f>LN(E140/(E137+E138+E139))</f>
        <v>1.6525232396372158</v>
      </c>
      <c r="H140">
        <f t="shared" si="6"/>
        <v>2.6175378248820653</v>
      </c>
      <c r="K140">
        <f>LN(J125/I125)/LN(2)</f>
        <v>16.148103915357829</v>
      </c>
      <c r="L140">
        <f t="shared" si="7"/>
        <v>0.16209567628510413</v>
      </c>
    </row>
    <row r="141" spans="1:12" x14ac:dyDescent="0.2">
      <c r="A141" s="15">
        <v>6</v>
      </c>
      <c r="B141" s="16" t="s">
        <v>26</v>
      </c>
      <c r="C141" s="17" t="s">
        <v>15</v>
      </c>
      <c r="D141" s="15">
        <v>0.27520387131463392</v>
      </c>
      <c r="E141" s="15">
        <v>0.43129237060152803</v>
      </c>
      <c r="F141">
        <f>LN(D141/(D142+D143+D144))</f>
        <v>-0.96837824025948516</v>
      </c>
      <c r="G141">
        <f>LN(E141/(E142+E143+E144))</f>
        <v>-0.27658025553963711</v>
      </c>
      <c r="H141">
        <f t="shared" si="6"/>
        <v>0.6917979847198481</v>
      </c>
      <c r="K141">
        <f>LN(J126/I126)/LN(2)</f>
        <v>16.255660256552805</v>
      </c>
      <c r="L141">
        <f t="shared" si="7"/>
        <v>4.2557359947343762E-2</v>
      </c>
    </row>
    <row r="142" spans="1:12" x14ac:dyDescent="0.2">
      <c r="A142" s="15">
        <v>6</v>
      </c>
      <c r="B142" s="16" t="s">
        <v>26</v>
      </c>
      <c r="C142" s="17" t="s">
        <v>14</v>
      </c>
      <c r="D142" s="15">
        <v>0.22260059145084685</v>
      </c>
      <c r="E142" s="15">
        <v>1.1836866458624772E-3</v>
      </c>
      <c r="F142">
        <f>LN(D142/(D141+D143+D144))</f>
        <v>-1.2505751617616907</v>
      </c>
      <c r="G142">
        <f>LN(E142/(E141+E143+E144))</f>
        <v>-6.7379370470027506</v>
      </c>
      <c r="H142">
        <f t="shared" si="6"/>
        <v>-5.4873618852410599</v>
      </c>
      <c r="K142">
        <f>LN(J126/I126)/LN(2)</f>
        <v>16.255660256552805</v>
      </c>
      <c r="L142">
        <f t="shared" si="7"/>
        <v>-0.33756622607986991</v>
      </c>
    </row>
    <row r="143" spans="1:12" x14ac:dyDescent="0.2">
      <c r="A143" s="12">
        <v>6</v>
      </c>
      <c r="B143" s="13" t="s">
        <v>26</v>
      </c>
      <c r="C143" s="14" t="s">
        <v>18</v>
      </c>
      <c r="D143" s="12">
        <v>0.24536248767810742</v>
      </c>
      <c r="E143" s="12">
        <v>0.25309372646077688</v>
      </c>
      <c r="F143">
        <f>LN(D143/(D141+D142+D144))</f>
        <v>-1.1235008591815976</v>
      </c>
      <c r="G143">
        <f>LN(E143/(E141+E142+E144))</f>
        <v>-1.0821798263210665</v>
      </c>
      <c r="H143">
        <f t="shared" si="6"/>
        <v>4.1321032860531126E-2</v>
      </c>
      <c r="K143">
        <f>LN(J126/I126)/LN(2)</f>
        <v>16.255660256552805</v>
      </c>
      <c r="L143">
        <f t="shared" si="7"/>
        <v>2.5419473714624568E-3</v>
      </c>
    </row>
    <row r="144" spans="1:12" x14ac:dyDescent="0.2">
      <c r="A144" s="36">
        <v>6</v>
      </c>
      <c r="B144" s="37" t="s">
        <v>26</v>
      </c>
      <c r="C144" s="38" t="s">
        <v>21</v>
      </c>
      <c r="D144" s="36">
        <v>0.25683304955641184</v>
      </c>
      <c r="E144" s="36">
        <v>0.31443021629183254</v>
      </c>
      <c r="F144">
        <f>LN(D144/(D141+D142+D143))</f>
        <v>-1.0624944560630867</v>
      </c>
      <c r="G144">
        <f>LN(E144/(E141+E142+E143))</f>
        <v>-0.77948812980584326</v>
      </c>
      <c r="H144">
        <f t="shared" si="6"/>
        <v>0.28300632625724342</v>
      </c>
      <c r="K144">
        <f>LN(J126/I126)/LN(2)</f>
        <v>16.255660256552805</v>
      </c>
      <c r="L144">
        <f t="shared" si="7"/>
        <v>1.7409709712846697E-2</v>
      </c>
    </row>
    <row r="145" spans="1:12" x14ac:dyDescent="0.2">
      <c r="A145" s="15">
        <v>7</v>
      </c>
      <c r="B145" s="16" t="s">
        <v>27</v>
      </c>
      <c r="C145" s="17" t="s">
        <v>15</v>
      </c>
      <c r="D145" s="15">
        <v>0.2843533746742159</v>
      </c>
      <c r="E145" s="15">
        <v>0.3041014799154334</v>
      </c>
      <c r="F145">
        <f>LN(D145/(D146+D147+D148))</f>
        <v>-0.92296876336990019</v>
      </c>
      <c r="G145">
        <f>LN(E145/(E146+E147+E148))</f>
        <v>-0.82784238401420218</v>
      </c>
      <c r="H145">
        <f t="shared" si="6"/>
        <v>9.512637935569801E-2</v>
      </c>
      <c r="K145">
        <f>LN(J127/I127)/LN(2)</f>
        <v>16.231014008270098</v>
      </c>
      <c r="L145">
        <f t="shared" si="7"/>
        <v>5.8607785876611772E-3</v>
      </c>
    </row>
    <row r="146" spans="1:12" x14ac:dyDescent="0.2">
      <c r="A146" s="15">
        <v>7</v>
      </c>
      <c r="B146" s="16" t="s">
        <v>27</v>
      </c>
      <c r="C146" s="17" t="s">
        <v>13</v>
      </c>
      <c r="D146" s="15">
        <v>0.24633773703603848</v>
      </c>
      <c r="E146" s="15">
        <v>6.9936575052854125E-2</v>
      </c>
      <c r="F146">
        <f>LN(D146/(D145+D147+D148))</f>
        <v>-1.118240831427922</v>
      </c>
      <c r="G146">
        <f>LN(E146/(E145+E147+E148))</f>
        <v>-2.5876640220440685</v>
      </c>
      <c r="H146">
        <f t="shared" si="6"/>
        <v>-1.4694231906161466</v>
      </c>
      <c r="K146">
        <f>LN(J127/I127)/LN(2)</f>
        <v>16.231014008270098</v>
      </c>
      <c r="L146">
        <f t="shared" si="7"/>
        <v>-9.053181704281936E-2</v>
      </c>
    </row>
    <row r="147" spans="1:12" x14ac:dyDescent="0.2">
      <c r="A147" s="12">
        <v>7</v>
      </c>
      <c r="B147" s="13" t="s">
        <v>27</v>
      </c>
      <c r="C147" s="14" t="s">
        <v>19</v>
      </c>
      <c r="D147" s="12">
        <v>0.23025074143974111</v>
      </c>
      <c r="E147" s="12">
        <v>0.25775898520084572</v>
      </c>
      <c r="F147">
        <f>LN(D147/(D145+D146+D148))</f>
        <v>-1.206895928301541</v>
      </c>
      <c r="G147">
        <f>LN(E147/(E145+E146+E148))</f>
        <v>-1.0576490257855804</v>
      </c>
      <c r="H147">
        <f t="shared" si="6"/>
        <v>0.14924690251596062</v>
      </c>
      <c r="K147">
        <f>LN(J127/I127)/LN(2)</f>
        <v>16.231014008270098</v>
      </c>
      <c r="L147">
        <f t="shared" si="7"/>
        <v>9.195168117032965E-3</v>
      </c>
    </row>
    <row r="148" spans="1:12" x14ac:dyDescent="0.2">
      <c r="A148" s="36">
        <v>7</v>
      </c>
      <c r="B148" s="37" t="s">
        <v>27</v>
      </c>
      <c r="C148" s="38" t="s">
        <v>21</v>
      </c>
      <c r="D148" s="36">
        <v>0.23905814685000448</v>
      </c>
      <c r="E148" s="36">
        <v>0.36820295983086682</v>
      </c>
      <c r="F148">
        <f>LN(D148/(D145+D146+D147))</f>
        <v>-1.1578501318665326</v>
      </c>
      <c r="G148">
        <f>LN(E148/(E145+E146+E147))</f>
        <v>-0.53993389618130871</v>
      </c>
      <c r="H148">
        <f t="shared" si="6"/>
        <v>0.61791623568522391</v>
      </c>
      <c r="K148">
        <f>LN(J127/I127)/LN(2)</f>
        <v>16.231014008270098</v>
      </c>
      <c r="L148">
        <f t="shared" si="7"/>
        <v>3.8070094411253697E-2</v>
      </c>
    </row>
    <row r="149" spans="1:12" x14ac:dyDescent="0.2">
      <c r="A149" s="15">
        <v>8</v>
      </c>
      <c r="B149" s="16" t="s">
        <v>28</v>
      </c>
      <c r="C149" s="17" t="s">
        <v>18</v>
      </c>
      <c r="D149" s="15">
        <v>0.2654344756770633</v>
      </c>
      <c r="E149" s="15">
        <v>0.44416191327056559</v>
      </c>
      <c r="F149">
        <f>LN(D149/(D150+D151+D152))</f>
        <v>-1.0179111867807824</v>
      </c>
      <c r="G149">
        <f>LN(E149/(E150+E151+E152))</f>
        <v>-0.22428787543741183</v>
      </c>
      <c r="H149">
        <f t="shared" si="6"/>
        <v>0.79362331134337061</v>
      </c>
      <c r="K149">
        <f>LN(J128/I128)/LN(2)</f>
        <v>16.218724485611599</v>
      </c>
      <c r="L149">
        <f t="shared" si="7"/>
        <v>4.8932535480668136E-2</v>
      </c>
    </row>
    <row r="150" spans="1:12" x14ac:dyDescent="0.2">
      <c r="A150" s="15">
        <v>8</v>
      </c>
      <c r="B150" s="16" t="s">
        <v>28</v>
      </c>
      <c r="C150" s="17" t="s">
        <v>19</v>
      </c>
      <c r="D150" s="15">
        <v>0.25028879476318827</v>
      </c>
      <c r="E150" s="15">
        <v>0.19881795065631228</v>
      </c>
      <c r="F150">
        <f>LN(D150/(D149+D151+D152))</f>
        <v>-1.097072642482517</v>
      </c>
      <c r="G150">
        <f>LN(E150/(E149+E151+E152))</f>
        <v>-1.3936986136293601</v>
      </c>
      <c r="H150">
        <f t="shared" si="6"/>
        <v>-0.29662597114684308</v>
      </c>
      <c r="K150">
        <f>LN(J128/I128)/LN(2)</f>
        <v>16.218724485611599</v>
      </c>
      <c r="L150">
        <f t="shared" si="7"/>
        <v>-1.8289105990424468E-2</v>
      </c>
    </row>
    <row r="151" spans="1:12" x14ac:dyDescent="0.2">
      <c r="A151" s="15">
        <v>8</v>
      </c>
      <c r="B151" s="16" t="s">
        <v>28</v>
      </c>
      <c r="C151" s="17" t="s">
        <v>20</v>
      </c>
      <c r="D151" s="15">
        <v>0.25433192144782441</v>
      </c>
      <c r="E151" s="15">
        <v>6.7761665864889006E-2</v>
      </c>
      <c r="F151">
        <f>LN(D151/(D149+D150+D152))</f>
        <v>-1.0756403749924268</v>
      </c>
      <c r="G151">
        <f>LN(E151/(E149+E150+E152))</f>
        <v>-2.6215918704903967</v>
      </c>
      <c r="H151">
        <f t="shared" si="6"/>
        <v>-1.5459514954979698</v>
      </c>
      <c r="K151">
        <f>LN(J128/I128)/LN(2)</f>
        <v>16.218724485611599</v>
      </c>
      <c r="L151">
        <f t="shared" si="7"/>
        <v>-9.5318931946187069E-2</v>
      </c>
    </row>
    <row r="152" spans="1:12" x14ac:dyDescent="0.2">
      <c r="A152" s="42">
        <v>8</v>
      </c>
      <c r="B152" s="43" t="s">
        <v>28</v>
      </c>
      <c r="C152" s="44" t="s">
        <v>21</v>
      </c>
      <c r="D152" s="42">
        <v>0.22994480811192397</v>
      </c>
      <c r="E152" s="42">
        <v>0.28925847020823314</v>
      </c>
      <c r="F152">
        <f>LN(D152/(D149+D150+D151))</f>
        <v>-1.2086228746594354</v>
      </c>
      <c r="G152">
        <f>LN(E152/(E149+E150+E151))</f>
        <v>-0.89898818418559601</v>
      </c>
      <c r="H152">
        <f t="shared" si="6"/>
        <v>0.3096346904738394</v>
      </c>
      <c r="K152">
        <f>LN(J128/I128)/LN(2)</f>
        <v>16.218724485611599</v>
      </c>
      <c r="L152">
        <f t="shared" si="7"/>
        <v>1.909118628585935E-2</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-0.25938375012788129</v>
      </c>
      <c r="E159">
        <f t="shared" ref="E159:E190" si="8">AVERAGE(L7,L83,L121,L45)</f>
        <v>-0.12493070637774288</v>
      </c>
      <c r="F159">
        <f t="shared" ref="F159:F190" si="9">_xlfn.STDEV.S(L7,L45,L83,L121)</f>
        <v>3.6363633783231437E-2</v>
      </c>
      <c r="G159">
        <v>1</v>
      </c>
    </row>
    <row r="160" spans="1:12" x14ac:dyDescent="0.2">
      <c r="A160" s="15">
        <v>1</v>
      </c>
      <c r="B160" s="16" t="s">
        <v>16</v>
      </c>
      <c r="C160" s="17" t="s">
        <v>15</v>
      </c>
      <c r="D160">
        <v>0.54336290497606865</v>
      </c>
      <c r="E160">
        <f t="shared" si="8"/>
        <v>0.18769566166316928</v>
      </c>
      <c r="F160">
        <f t="shared" si="9"/>
        <v>3.9142299870304903E-2</v>
      </c>
      <c r="G160">
        <v>5</v>
      </c>
    </row>
    <row r="161" spans="1:7" x14ac:dyDescent="0.2">
      <c r="A161" s="15">
        <v>1</v>
      </c>
      <c r="B161" s="16" t="s">
        <v>16</v>
      </c>
      <c r="C161" s="17" t="s">
        <v>14</v>
      </c>
      <c r="D161">
        <v>-0.25938375012788129</v>
      </c>
      <c r="E161">
        <f t="shared" si="8"/>
        <v>-0.27308942038114131</v>
      </c>
      <c r="F161">
        <f t="shared" si="9"/>
        <v>5.9348330142030585E-3</v>
      </c>
      <c r="G161">
        <v>2</v>
      </c>
    </row>
    <row r="162" spans="1:7" x14ac:dyDescent="0.2">
      <c r="A162" s="15">
        <v>1</v>
      </c>
      <c r="B162" s="16" t="s">
        <v>16</v>
      </c>
      <c r="C162" s="17" t="s">
        <v>13</v>
      </c>
      <c r="D162">
        <v>-2.4595404720306302E-2</v>
      </c>
      <c r="E162">
        <f t="shared" si="8"/>
        <v>-9.5011009514640005E-2</v>
      </c>
      <c r="F162">
        <f t="shared" si="9"/>
        <v>3.7634324674961653E-2</v>
      </c>
      <c r="G162">
        <v>4</v>
      </c>
    </row>
    <row r="163" spans="1:7" x14ac:dyDescent="0.2">
      <c r="A163" s="24">
        <v>2</v>
      </c>
      <c r="B163" s="25" t="s">
        <v>22</v>
      </c>
      <c r="C163" s="26" t="s">
        <v>17</v>
      </c>
      <c r="D163">
        <v>-0.30102999566398125</v>
      </c>
      <c r="E163">
        <f t="shared" si="8"/>
        <v>-0.26316517587030241</v>
      </c>
      <c r="F163">
        <f t="shared" si="9"/>
        <v>1.3479382059690881E-2</v>
      </c>
      <c r="G163">
        <v>1</v>
      </c>
    </row>
    <row r="164" spans="1:7" x14ac:dyDescent="0.2">
      <c r="A164" s="12">
        <v>2</v>
      </c>
      <c r="B164" s="13" t="s">
        <v>22</v>
      </c>
      <c r="C164" s="14" t="s">
        <v>14</v>
      </c>
      <c r="D164">
        <v>-0.30102999566398125</v>
      </c>
      <c r="E164">
        <f t="shared" si="8"/>
        <v>-9.6001556043364911E-2</v>
      </c>
      <c r="F164">
        <f t="shared" si="9"/>
        <v>4.0022212523485326E-2</v>
      </c>
      <c r="G164">
        <v>2</v>
      </c>
    </row>
    <row r="165" spans="1:7" x14ac:dyDescent="0.2">
      <c r="A165" s="15">
        <v>2</v>
      </c>
      <c r="B165" s="16" t="s">
        <v>22</v>
      </c>
      <c r="C165" s="17" t="s">
        <v>18</v>
      </c>
      <c r="D165">
        <v>0.90308998699194365</v>
      </c>
      <c r="E165">
        <f t="shared" si="8"/>
        <v>0.16161280973549258</v>
      </c>
      <c r="F165">
        <f t="shared" si="9"/>
        <v>4.4868908796700892E-2</v>
      </c>
      <c r="G165">
        <v>6</v>
      </c>
    </row>
    <row r="166" spans="1:7" x14ac:dyDescent="0.2">
      <c r="A166" s="15">
        <v>2</v>
      </c>
      <c r="B166" s="16" t="s">
        <v>22</v>
      </c>
      <c r="C166" s="17" t="s">
        <v>20</v>
      </c>
      <c r="D166">
        <v>-0.30102999566398125</v>
      </c>
      <c r="E166">
        <f t="shared" si="8"/>
        <v>-6.6914726972692518E-2</v>
      </c>
      <c r="F166">
        <f t="shared" si="9"/>
        <v>4.1996155652212951E-2</v>
      </c>
      <c r="G166">
        <v>3</v>
      </c>
    </row>
    <row r="167" spans="1:7" x14ac:dyDescent="0.2">
      <c r="A167" s="24">
        <v>3</v>
      </c>
      <c r="B167" s="25" t="s">
        <v>23</v>
      </c>
      <c r="C167" s="26" t="s">
        <v>17</v>
      </c>
      <c r="D167">
        <v>-0.4600704139038686</v>
      </c>
      <c r="E167">
        <f t="shared" si="8"/>
        <v>-0.25361726109018834</v>
      </c>
      <c r="F167">
        <f t="shared" si="9"/>
        <v>3.5355047307954787E-2</v>
      </c>
      <c r="G167">
        <v>1</v>
      </c>
    </row>
    <row r="168" spans="1:7" x14ac:dyDescent="0.2">
      <c r="A168" s="12">
        <v>3</v>
      </c>
      <c r="B168" s="13" t="s">
        <v>23</v>
      </c>
      <c r="C168" s="14" t="s">
        <v>13</v>
      </c>
      <c r="D168">
        <v>-0.22528206849629373</v>
      </c>
      <c r="E168">
        <f t="shared" si="8"/>
        <v>-9.2677174320319369E-2</v>
      </c>
      <c r="F168">
        <f t="shared" si="9"/>
        <v>5.9143573736930077E-2</v>
      </c>
      <c r="G168">
        <v>4</v>
      </c>
    </row>
    <row r="169" spans="1:7" x14ac:dyDescent="0.2">
      <c r="A169" s="15">
        <v>3</v>
      </c>
      <c r="B169" s="16" t="s">
        <v>23</v>
      </c>
      <c r="C169" s="17" t="s">
        <v>19</v>
      </c>
      <c r="D169">
        <v>1.1454228963040309</v>
      </c>
      <c r="E169">
        <f t="shared" si="8"/>
        <v>0.16226298110966375</v>
      </c>
      <c r="F169">
        <f t="shared" si="9"/>
        <v>5.3572106483831816E-2</v>
      </c>
      <c r="G169">
        <v>7</v>
      </c>
    </row>
    <row r="170" spans="1:7" x14ac:dyDescent="0.2">
      <c r="A170" s="15">
        <v>3</v>
      </c>
      <c r="B170" s="16" t="s">
        <v>23</v>
      </c>
      <c r="C170" s="17" t="s">
        <v>20</v>
      </c>
      <c r="D170">
        <v>-0.46007041390386871</v>
      </c>
      <c r="E170">
        <f t="shared" si="8"/>
        <v>-7.1916634395858825E-2</v>
      </c>
      <c r="F170">
        <f t="shared" si="9"/>
        <v>5.0710655566603452E-2</v>
      </c>
      <c r="G170">
        <v>3</v>
      </c>
    </row>
    <row r="171" spans="1:7" x14ac:dyDescent="0.2">
      <c r="A171" s="24">
        <v>4</v>
      </c>
      <c r="B171" s="25" t="s">
        <v>24</v>
      </c>
      <c r="C171" s="26" t="s">
        <v>17</v>
      </c>
      <c r="D171">
        <v>-0.90308998699194354</v>
      </c>
      <c r="E171">
        <f t="shared" si="8"/>
        <v>-0.34357821398674004</v>
      </c>
      <c r="F171">
        <f t="shared" si="9"/>
        <v>5.2734253072784586E-2</v>
      </c>
      <c r="G171">
        <v>1</v>
      </c>
    </row>
    <row r="172" spans="1:7" x14ac:dyDescent="0.2">
      <c r="A172" s="12">
        <v>4</v>
      </c>
      <c r="B172" s="13" t="s">
        <v>24</v>
      </c>
      <c r="C172" s="14" t="s">
        <v>15</v>
      </c>
      <c r="D172">
        <v>-0.10034333188799371</v>
      </c>
      <c r="E172">
        <f t="shared" si="8"/>
        <v>4.6440605951115703E-2</v>
      </c>
      <c r="F172">
        <f t="shared" si="9"/>
        <v>4.0045772856768629E-2</v>
      </c>
      <c r="G172">
        <v>5</v>
      </c>
    </row>
    <row r="173" spans="1:7" x14ac:dyDescent="0.2">
      <c r="A173" s="15">
        <v>4</v>
      </c>
      <c r="B173" s="16" t="s">
        <v>24</v>
      </c>
      <c r="C173" s="17" t="s">
        <v>18</v>
      </c>
      <c r="D173">
        <v>0.30102999566398114</v>
      </c>
      <c r="E173">
        <f t="shared" si="8"/>
        <v>3.1491478159937861E-3</v>
      </c>
      <c r="F173">
        <f t="shared" si="9"/>
        <v>7.1124859644081703E-2</v>
      </c>
      <c r="G173">
        <v>6</v>
      </c>
    </row>
    <row r="174" spans="1:7" x14ac:dyDescent="0.2">
      <c r="A174" s="36">
        <v>4</v>
      </c>
      <c r="B174" s="37" t="s">
        <v>24</v>
      </c>
      <c r="C174" s="38" t="s">
        <v>19</v>
      </c>
      <c r="D174">
        <v>0.70240332321595611</v>
      </c>
      <c r="E174">
        <f t="shared" si="8"/>
        <v>8.1884266976054755E-3</v>
      </c>
      <c r="F174">
        <f t="shared" si="9"/>
        <v>9.3016605221315669E-3</v>
      </c>
      <c r="G174">
        <v>7</v>
      </c>
    </row>
    <row r="175" spans="1:7" x14ac:dyDescent="0.2">
      <c r="A175" s="15">
        <v>5</v>
      </c>
      <c r="B175" s="16" t="s">
        <v>25</v>
      </c>
      <c r="C175" s="17" t="s">
        <v>14</v>
      </c>
      <c r="D175">
        <v>-0.66075707767985614</v>
      </c>
      <c r="E175">
        <f t="shared" si="8"/>
        <v>-0.26929327665045716</v>
      </c>
      <c r="F175">
        <f t="shared" si="9"/>
        <v>1.9679745034839411E-2</v>
      </c>
      <c r="G175">
        <v>2</v>
      </c>
    </row>
    <row r="176" spans="1:7" x14ac:dyDescent="0.2">
      <c r="A176" s="15">
        <v>5</v>
      </c>
      <c r="B176" s="16" t="s">
        <v>25</v>
      </c>
      <c r="C176" s="17" t="s">
        <v>13</v>
      </c>
      <c r="D176">
        <v>-0.4259687322722811</v>
      </c>
      <c r="E176">
        <f t="shared" si="8"/>
        <v>-7.0007540853439743E-2</v>
      </c>
      <c r="F176">
        <f t="shared" si="9"/>
        <v>1.1342537998416197E-2</v>
      </c>
      <c r="G176">
        <v>4</v>
      </c>
    </row>
    <row r="177" spans="1:7" x14ac:dyDescent="0.2">
      <c r="A177" s="12">
        <v>5</v>
      </c>
      <c r="B177" s="13" t="s">
        <v>25</v>
      </c>
      <c r="C177" s="14" t="s">
        <v>20</v>
      </c>
      <c r="D177">
        <v>-0.66075707767985614</v>
      </c>
      <c r="E177">
        <f t="shared" si="8"/>
        <v>-9.9961011494220806E-2</v>
      </c>
      <c r="F177">
        <f t="shared" si="9"/>
        <v>4.7738618900683184E-2</v>
      </c>
      <c r="G177">
        <v>3</v>
      </c>
    </row>
    <row r="178" spans="1:7" x14ac:dyDescent="0.2">
      <c r="A178" s="36">
        <v>5</v>
      </c>
      <c r="B178" s="37" t="s">
        <v>25</v>
      </c>
      <c r="C178" s="38" t="s">
        <v>21</v>
      </c>
      <c r="D178">
        <v>1.7474828876319934</v>
      </c>
      <c r="E178">
        <f t="shared" si="8"/>
        <v>0.16176341823067747</v>
      </c>
      <c r="F178">
        <f t="shared" si="9"/>
        <v>2.5975751223457216E-2</v>
      </c>
      <c r="G178">
        <v>8</v>
      </c>
    </row>
    <row r="179" spans="1:7" x14ac:dyDescent="0.2">
      <c r="A179" s="15">
        <v>6</v>
      </c>
      <c r="B179" s="16" t="s">
        <v>26</v>
      </c>
      <c r="C179" s="17" t="s">
        <v>15</v>
      </c>
      <c r="D179">
        <v>-0.3010299956639812</v>
      </c>
      <c r="E179">
        <f t="shared" si="8"/>
        <v>4.4139828232946848E-2</v>
      </c>
      <c r="F179">
        <f t="shared" si="9"/>
        <v>1.9782950615867625E-2</v>
      </c>
      <c r="G179">
        <v>5</v>
      </c>
    </row>
    <row r="180" spans="1:7" x14ac:dyDescent="0.2">
      <c r="A180" s="15">
        <v>6</v>
      </c>
      <c r="B180" s="16" t="s">
        <v>26</v>
      </c>
      <c r="C180" s="17" t="s">
        <v>14</v>
      </c>
      <c r="D180">
        <v>-1.103776650767931</v>
      </c>
      <c r="E180">
        <f t="shared" si="8"/>
        <v>-0.32773605928829874</v>
      </c>
      <c r="F180">
        <f t="shared" si="9"/>
        <v>3.8886728001718343E-2</v>
      </c>
      <c r="G180">
        <v>2</v>
      </c>
    </row>
    <row r="181" spans="1:7" x14ac:dyDescent="0.2">
      <c r="A181" s="12">
        <v>6</v>
      </c>
      <c r="B181" s="13" t="s">
        <v>26</v>
      </c>
      <c r="C181" s="14" t="s">
        <v>18</v>
      </c>
      <c r="D181">
        <v>0.1003433318879937</v>
      </c>
      <c r="E181">
        <f t="shared" si="8"/>
        <v>-6.0852829322306234E-3</v>
      </c>
      <c r="F181">
        <f t="shared" si="9"/>
        <v>3.93484030812409E-2</v>
      </c>
      <c r="G181">
        <v>6</v>
      </c>
    </row>
    <row r="182" spans="1:7" x14ac:dyDescent="0.2">
      <c r="A182" s="36">
        <v>6</v>
      </c>
      <c r="B182" s="37" t="s">
        <v>26</v>
      </c>
      <c r="C182" s="38" t="s">
        <v>21</v>
      </c>
      <c r="D182">
        <v>1.3044633145439186</v>
      </c>
      <c r="E182">
        <f t="shared" si="8"/>
        <v>2.4630427622421049E-2</v>
      </c>
      <c r="F182">
        <f t="shared" si="9"/>
        <v>7.8547824509831565E-3</v>
      </c>
      <c r="G182">
        <v>8</v>
      </c>
    </row>
    <row r="183" spans="1:7" x14ac:dyDescent="0.2">
      <c r="A183" s="15">
        <v>7</v>
      </c>
      <c r="B183" s="16" t="s">
        <v>27</v>
      </c>
      <c r="C183" s="17" t="s">
        <v>15</v>
      </c>
      <c r="D183">
        <v>-0.46007041390386866</v>
      </c>
      <c r="E183">
        <f t="shared" si="8"/>
        <v>2.3249822511638405E-2</v>
      </c>
      <c r="F183">
        <f t="shared" si="9"/>
        <v>1.7732614544856366E-2</v>
      </c>
      <c r="G183">
        <v>5</v>
      </c>
    </row>
    <row r="184" spans="1:7" x14ac:dyDescent="0.2">
      <c r="A184" s="15">
        <v>7</v>
      </c>
      <c r="B184" s="16" t="s">
        <v>27</v>
      </c>
      <c r="C184" s="17" t="s">
        <v>13</v>
      </c>
      <c r="D184">
        <v>-1.0280287236002437</v>
      </c>
      <c r="E184">
        <f t="shared" si="8"/>
        <v>-9.2522358449474207E-2</v>
      </c>
      <c r="F184">
        <f t="shared" si="9"/>
        <v>5.4213645390345185E-2</v>
      </c>
      <c r="G184">
        <v>4</v>
      </c>
    </row>
    <row r="185" spans="1:7" x14ac:dyDescent="0.2">
      <c r="A185" s="12">
        <v>7</v>
      </c>
      <c r="B185" s="13" t="s">
        <v>27</v>
      </c>
      <c r="C185" s="14" t="s">
        <v>19</v>
      </c>
      <c r="D185">
        <v>0.34267624120008122</v>
      </c>
      <c r="E185">
        <f t="shared" si="8"/>
        <v>2.0680998198640086E-3</v>
      </c>
      <c r="F185">
        <f t="shared" si="9"/>
        <v>1.0756191355009579E-2</v>
      </c>
      <c r="G185">
        <v>7</v>
      </c>
    </row>
    <row r="186" spans="1:7" x14ac:dyDescent="0.2">
      <c r="A186" s="36">
        <v>7</v>
      </c>
      <c r="B186" s="37" t="s">
        <v>27</v>
      </c>
      <c r="C186" s="38" t="s">
        <v>21</v>
      </c>
      <c r="D186">
        <v>1.1454228963040309</v>
      </c>
      <c r="E186">
        <f t="shared" si="8"/>
        <v>2.2010573828108497E-2</v>
      </c>
      <c r="F186">
        <f t="shared" si="9"/>
        <v>1.1493891475035087E-2</v>
      </c>
      <c r="G186">
        <v>8</v>
      </c>
    </row>
    <row r="187" spans="1:7" x14ac:dyDescent="0.2">
      <c r="A187" s="15">
        <v>8</v>
      </c>
      <c r="B187" s="16" t="s">
        <v>28</v>
      </c>
      <c r="C187" s="17" t="s">
        <v>18</v>
      </c>
      <c r="D187">
        <v>-0.10034333188799371</v>
      </c>
      <c r="E187">
        <f t="shared" si="8"/>
        <v>1.6447542211100227E-3</v>
      </c>
      <c r="F187">
        <f t="shared" si="9"/>
        <v>4.0938350063821113E-2</v>
      </c>
      <c r="G187">
        <v>6</v>
      </c>
    </row>
    <row r="188" spans="1:7" x14ac:dyDescent="0.2">
      <c r="A188" s="15">
        <v>8</v>
      </c>
      <c r="B188" s="16" t="s">
        <v>28</v>
      </c>
      <c r="C188" s="17" t="s">
        <v>19</v>
      </c>
      <c r="D188">
        <v>0.3010299956639812</v>
      </c>
      <c r="E188">
        <f t="shared" si="8"/>
        <v>1.0651964569156418E-2</v>
      </c>
      <c r="F188">
        <f t="shared" si="9"/>
        <v>1.9595326832080952E-2</v>
      </c>
      <c r="G188">
        <v>7</v>
      </c>
    </row>
    <row r="189" spans="1:7" x14ac:dyDescent="0.2">
      <c r="A189" s="15">
        <v>8</v>
      </c>
      <c r="B189" s="16" t="s">
        <v>28</v>
      </c>
      <c r="C189" s="17" t="s">
        <v>20</v>
      </c>
      <c r="D189">
        <v>-1.3044633145439186</v>
      </c>
      <c r="E189">
        <f t="shared" si="8"/>
        <v>-0.12949696098283048</v>
      </c>
      <c r="F189">
        <f t="shared" si="9"/>
        <v>9.0161206442524566E-2</v>
      </c>
      <c r="G189">
        <v>3</v>
      </c>
    </row>
    <row r="190" spans="1:7" x14ac:dyDescent="0.2">
      <c r="A190" s="42">
        <v>8</v>
      </c>
      <c r="B190" s="43" t="s">
        <v>28</v>
      </c>
      <c r="C190" s="44" t="s">
        <v>21</v>
      </c>
      <c r="D190">
        <v>1.103776650767931</v>
      </c>
      <c r="E190">
        <f t="shared" si="8"/>
        <v>3.7547082119435561E-2</v>
      </c>
      <c r="F190">
        <f t="shared" si="9"/>
        <v>1.7856195059397489E-2</v>
      </c>
      <c r="G190">
        <v>8</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H71"/>
  <sheetViews>
    <sheetView workbookViewId="0">
      <pane xSplit="6" ySplit="7" topLeftCell="G8" activePane="bottomRight" state="frozen"/>
      <selection pane="topRight" activeCell="G1" sqref="G1"/>
      <selection pane="bottomLeft" activeCell="A8" sqref="A8"/>
      <selection pane="bottomRight" activeCell="A72" sqref="A72:XFD80"/>
    </sheetView>
  </sheetViews>
  <sheetFormatPr baseColWidth="10" defaultColWidth="11.1640625" defaultRowHeight="16" x14ac:dyDescent="0.2"/>
  <cols>
    <col min="3" max="3" width="15.6640625" customWidth="1"/>
    <col min="59" max="59" width="11.1640625" style="62"/>
  </cols>
  <sheetData>
    <row r="1" spans="1:112" ht="18" thickBot="1" x14ac:dyDescent="0.25">
      <c r="A1" s="1"/>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49"/>
      <c r="BH1" s="48" t="s">
        <v>30</v>
      </c>
      <c r="BI1" s="48">
        <v>1E-3</v>
      </c>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row>
    <row r="2" spans="1:112" ht="22" thickTop="1" thickBot="1" x14ac:dyDescent="0.3">
      <c r="A2" s="1" t="s">
        <v>0</v>
      </c>
      <c r="G2" s="2" t="s">
        <v>1</v>
      </c>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49"/>
      <c r="BH2" s="45" t="s">
        <v>29</v>
      </c>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row>
    <row r="3" spans="1:112" ht="18" thickTop="1" thickBot="1" x14ac:dyDescent="0.25">
      <c r="A3" s="3" t="s">
        <v>2</v>
      </c>
      <c r="G3" s="4">
        <v>1</v>
      </c>
      <c r="H3" s="3">
        <v>1</v>
      </c>
      <c r="I3" s="5">
        <v>1</v>
      </c>
      <c r="J3" s="3">
        <v>1</v>
      </c>
      <c r="K3" s="3">
        <v>1</v>
      </c>
      <c r="L3" s="3">
        <v>1</v>
      </c>
      <c r="M3" s="3">
        <v>1</v>
      </c>
      <c r="N3" s="3">
        <v>1</v>
      </c>
      <c r="O3" s="3">
        <v>1</v>
      </c>
      <c r="P3" s="3">
        <v>1</v>
      </c>
      <c r="Q3" s="3">
        <v>1</v>
      </c>
      <c r="R3" s="3">
        <v>1</v>
      </c>
      <c r="S3" s="3">
        <v>1</v>
      </c>
      <c r="T3" s="3">
        <v>2</v>
      </c>
      <c r="U3" s="3">
        <v>2</v>
      </c>
      <c r="V3" s="3">
        <v>2</v>
      </c>
      <c r="W3" s="3">
        <v>2</v>
      </c>
      <c r="X3" s="3">
        <v>2</v>
      </c>
      <c r="Y3" s="3">
        <v>2</v>
      </c>
      <c r="Z3" s="3">
        <v>2</v>
      </c>
      <c r="AA3" s="3">
        <v>2</v>
      </c>
      <c r="AB3" s="3">
        <v>2</v>
      </c>
      <c r="AC3" s="3">
        <v>2</v>
      </c>
      <c r="AD3" s="3">
        <v>2</v>
      </c>
      <c r="AE3" s="3">
        <v>2</v>
      </c>
      <c r="AF3" s="3">
        <v>2</v>
      </c>
      <c r="AG3" s="3">
        <v>3</v>
      </c>
      <c r="AH3" s="3">
        <v>3</v>
      </c>
      <c r="AI3" s="3">
        <v>3</v>
      </c>
      <c r="AJ3" s="3">
        <v>3</v>
      </c>
      <c r="AK3" s="3">
        <v>3</v>
      </c>
      <c r="AL3" s="3">
        <v>3</v>
      </c>
      <c r="AM3" s="3">
        <v>3</v>
      </c>
      <c r="AN3" s="3">
        <v>3</v>
      </c>
      <c r="AO3" s="3">
        <v>3</v>
      </c>
      <c r="AP3" s="3">
        <v>3</v>
      </c>
      <c r="AQ3" s="3">
        <v>3</v>
      </c>
      <c r="AR3" s="3">
        <v>3</v>
      </c>
      <c r="AS3" s="3">
        <v>3</v>
      </c>
      <c r="AT3" s="3">
        <v>4</v>
      </c>
      <c r="AU3" s="3">
        <v>4</v>
      </c>
      <c r="AV3" s="3">
        <v>4</v>
      </c>
      <c r="AW3" s="3">
        <v>4</v>
      </c>
      <c r="AX3" s="3">
        <v>4</v>
      </c>
      <c r="AY3" s="3">
        <v>4</v>
      </c>
      <c r="AZ3" s="3">
        <v>4</v>
      </c>
      <c r="BA3" s="3">
        <v>4</v>
      </c>
      <c r="BB3" s="3">
        <v>4</v>
      </c>
      <c r="BC3" s="3">
        <v>4</v>
      </c>
      <c r="BD3" s="3">
        <v>4</v>
      </c>
      <c r="BE3" s="3">
        <v>4</v>
      </c>
      <c r="BF3" s="3">
        <v>4</v>
      </c>
      <c r="BG3" s="50">
        <v>4</v>
      </c>
      <c r="BH3" s="5">
        <v>1</v>
      </c>
      <c r="BI3" s="3">
        <v>1</v>
      </c>
      <c r="BJ3" s="5">
        <v>1</v>
      </c>
      <c r="BK3" s="3">
        <v>1</v>
      </c>
      <c r="BL3" s="3">
        <v>1</v>
      </c>
      <c r="BM3" s="3">
        <v>1</v>
      </c>
      <c r="BN3" s="3">
        <v>1</v>
      </c>
      <c r="BO3" s="3">
        <v>1</v>
      </c>
      <c r="BP3" s="3">
        <v>1</v>
      </c>
      <c r="BQ3" s="3">
        <v>1</v>
      </c>
      <c r="BR3" s="3">
        <v>1</v>
      </c>
      <c r="BS3" s="3">
        <v>1</v>
      </c>
      <c r="BT3" s="3">
        <v>1</v>
      </c>
      <c r="BU3" s="3">
        <v>2</v>
      </c>
      <c r="BV3" s="3">
        <v>2</v>
      </c>
      <c r="BW3" s="3">
        <v>2</v>
      </c>
      <c r="BX3" s="3">
        <v>2</v>
      </c>
      <c r="BY3" s="3">
        <v>2</v>
      </c>
      <c r="BZ3" s="3">
        <v>2</v>
      </c>
      <c r="CA3" s="3">
        <v>2</v>
      </c>
      <c r="CB3" s="3">
        <v>2</v>
      </c>
      <c r="CC3" s="3">
        <v>2</v>
      </c>
      <c r="CD3" s="3">
        <v>2</v>
      </c>
      <c r="CE3" s="3">
        <v>2</v>
      </c>
      <c r="CF3" s="3">
        <v>2</v>
      </c>
      <c r="CG3" s="3">
        <v>2</v>
      </c>
      <c r="CH3" s="3">
        <v>3</v>
      </c>
      <c r="CI3" s="3">
        <v>3</v>
      </c>
      <c r="CJ3" s="3">
        <v>3</v>
      </c>
      <c r="CK3" s="3">
        <v>3</v>
      </c>
      <c r="CL3" s="3">
        <v>3</v>
      </c>
      <c r="CM3" s="3">
        <v>3</v>
      </c>
      <c r="CN3" s="3">
        <v>3</v>
      </c>
      <c r="CO3" s="3">
        <v>3</v>
      </c>
      <c r="CP3" s="3">
        <v>3</v>
      </c>
      <c r="CQ3" s="3">
        <v>3</v>
      </c>
      <c r="CR3" s="3">
        <v>3</v>
      </c>
      <c r="CS3" s="3">
        <v>3</v>
      </c>
      <c r="CT3" s="3">
        <v>3</v>
      </c>
      <c r="CU3" s="3">
        <v>4</v>
      </c>
      <c r="CV3" s="3">
        <v>4</v>
      </c>
      <c r="CW3" s="3">
        <v>4</v>
      </c>
      <c r="CX3" s="3">
        <v>4</v>
      </c>
      <c r="CY3" s="3">
        <v>4</v>
      </c>
      <c r="CZ3" s="3">
        <v>4</v>
      </c>
      <c r="DA3" s="3">
        <v>4</v>
      </c>
      <c r="DB3" s="3">
        <v>4</v>
      </c>
      <c r="DC3" s="3">
        <v>4</v>
      </c>
      <c r="DD3" s="3">
        <v>4</v>
      </c>
      <c r="DE3" s="3">
        <v>4</v>
      </c>
      <c r="DF3" s="3">
        <v>4</v>
      </c>
      <c r="DG3" s="3">
        <v>4</v>
      </c>
      <c r="DH3" s="3">
        <v>4</v>
      </c>
    </row>
    <row r="4" spans="1:112" ht="17" thickBot="1" x14ac:dyDescent="0.25">
      <c r="A4" s="3" t="s">
        <v>3</v>
      </c>
      <c r="G4" s="6" t="s">
        <v>4</v>
      </c>
      <c r="H4" s="3" t="s">
        <v>5</v>
      </c>
      <c r="I4" s="3" t="s">
        <v>5</v>
      </c>
      <c r="J4" s="3" t="s">
        <v>5</v>
      </c>
      <c r="K4" s="3" t="s">
        <v>5</v>
      </c>
      <c r="L4" s="3" t="s">
        <v>5</v>
      </c>
      <c r="M4" s="3" t="s">
        <v>5</v>
      </c>
      <c r="N4" s="3" t="s">
        <v>6</v>
      </c>
      <c r="O4" s="3" t="s">
        <v>6</v>
      </c>
      <c r="P4" s="3" t="s">
        <v>6</v>
      </c>
      <c r="Q4" s="3" t="s">
        <v>6</v>
      </c>
      <c r="R4" s="3" t="s">
        <v>6</v>
      </c>
      <c r="S4" s="3" t="s">
        <v>6</v>
      </c>
      <c r="T4" s="3" t="s">
        <v>4</v>
      </c>
      <c r="U4" s="3" t="s">
        <v>5</v>
      </c>
      <c r="V4" s="3" t="s">
        <v>5</v>
      </c>
      <c r="W4" s="3" t="s">
        <v>5</v>
      </c>
      <c r="X4" s="3" t="s">
        <v>5</v>
      </c>
      <c r="Y4" s="3" t="s">
        <v>5</v>
      </c>
      <c r="Z4" s="3" t="s">
        <v>5</v>
      </c>
      <c r="AA4" s="3" t="s">
        <v>6</v>
      </c>
      <c r="AB4" s="3" t="s">
        <v>6</v>
      </c>
      <c r="AC4" s="3" t="s">
        <v>6</v>
      </c>
      <c r="AD4" s="3" t="s">
        <v>6</v>
      </c>
      <c r="AE4" s="3" t="s">
        <v>6</v>
      </c>
      <c r="AF4" s="3" t="s">
        <v>6</v>
      </c>
      <c r="AG4" s="3" t="s">
        <v>4</v>
      </c>
      <c r="AH4" s="3" t="s">
        <v>5</v>
      </c>
      <c r="AI4" s="3" t="s">
        <v>5</v>
      </c>
      <c r="AJ4" s="3" t="s">
        <v>5</v>
      </c>
      <c r="AK4" s="3" t="s">
        <v>5</v>
      </c>
      <c r="AL4" s="3" t="s">
        <v>5</v>
      </c>
      <c r="AM4" s="3" t="s">
        <v>5</v>
      </c>
      <c r="AN4" s="3" t="s">
        <v>6</v>
      </c>
      <c r="AO4" s="3" t="s">
        <v>6</v>
      </c>
      <c r="AP4" s="3" t="s">
        <v>6</v>
      </c>
      <c r="AQ4" s="3" t="s">
        <v>6</v>
      </c>
      <c r="AR4" s="3" t="s">
        <v>6</v>
      </c>
      <c r="AS4" s="3" t="s">
        <v>6</v>
      </c>
      <c r="AT4" s="46" t="s">
        <v>5</v>
      </c>
      <c r="AU4" s="3" t="s">
        <v>5</v>
      </c>
      <c r="AV4" s="3" t="s">
        <v>5</v>
      </c>
      <c r="AW4" s="3" t="s">
        <v>5</v>
      </c>
      <c r="AX4" s="3" t="s">
        <v>5</v>
      </c>
      <c r="AY4" s="3" t="s">
        <v>5</v>
      </c>
      <c r="AZ4" s="3" t="s">
        <v>5</v>
      </c>
      <c r="BA4" s="47" t="s">
        <v>6</v>
      </c>
      <c r="BB4" s="3" t="s">
        <v>6</v>
      </c>
      <c r="BC4" s="3" t="s">
        <v>6</v>
      </c>
      <c r="BD4" s="3" t="s">
        <v>6</v>
      </c>
      <c r="BE4" s="3" t="s">
        <v>6</v>
      </c>
      <c r="BF4" s="3" t="s">
        <v>6</v>
      </c>
      <c r="BG4" s="50" t="s">
        <v>6</v>
      </c>
      <c r="BH4" s="7" t="s">
        <v>4</v>
      </c>
      <c r="BI4" s="3" t="s">
        <v>5</v>
      </c>
      <c r="BJ4" s="3" t="s">
        <v>5</v>
      </c>
      <c r="BK4" s="3" t="s">
        <v>5</v>
      </c>
      <c r="BL4" s="3" t="s">
        <v>5</v>
      </c>
      <c r="BM4" s="3" t="s">
        <v>5</v>
      </c>
      <c r="BN4" s="3" t="s">
        <v>5</v>
      </c>
      <c r="BO4" s="3" t="s">
        <v>6</v>
      </c>
      <c r="BP4" s="3" t="s">
        <v>6</v>
      </c>
      <c r="BQ4" s="3" t="s">
        <v>6</v>
      </c>
      <c r="BR4" s="3" t="s">
        <v>6</v>
      </c>
      <c r="BS4" s="3" t="s">
        <v>6</v>
      </c>
      <c r="BT4" s="3" t="s">
        <v>6</v>
      </c>
      <c r="BU4" s="3" t="s">
        <v>4</v>
      </c>
      <c r="BV4" s="3" t="s">
        <v>5</v>
      </c>
      <c r="BW4" s="3" t="s">
        <v>5</v>
      </c>
      <c r="BX4" s="3" t="s">
        <v>5</v>
      </c>
      <c r="BY4" s="3" t="s">
        <v>5</v>
      </c>
      <c r="BZ4" s="3" t="s">
        <v>5</v>
      </c>
      <c r="CA4" s="3" t="s">
        <v>5</v>
      </c>
      <c r="CB4" s="3" t="s">
        <v>6</v>
      </c>
      <c r="CC4" s="3" t="s">
        <v>6</v>
      </c>
      <c r="CD4" s="3" t="s">
        <v>6</v>
      </c>
      <c r="CE4" s="3" t="s">
        <v>6</v>
      </c>
      <c r="CF4" s="3" t="s">
        <v>6</v>
      </c>
      <c r="CG4" s="3" t="s">
        <v>6</v>
      </c>
      <c r="CH4" s="3" t="s">
        <v>4</v>
      </c>
      <c r="CI4" s="3" t="s">
        <v>5</v>
      </c>
      <c r="CJ4" s="3" t="s">
        <v>5</v>
      </c>
      <c r="CK4" s="3" t="s">
        <v>5</v>
      </c>
      <c r="CL4" s="3" t="s">
        <v>5</v>
      </c>
      <c r="CM4" s="3" t="s">
        <v>5</v>
      </c>
      <c r="CN4" s="3" t="s">
        <v>5</v>
      </c>
      <c r="CO4" s="3" t="s">
        <v>6</v>
      </c>
      <c r="CP4" s="3" t="s">
        <v>6</v>
      </c>
      <c r="CQ4" s="3" t="s">
        <v>6</v>
      </c>
      <c r="CR4" s="3" t="s">
        <v>6</v>
      </c>
      <c r="CS4" s="3" t="s">
        <v>6</v>
      </c>
      <c r="CT4" s="3" t="s">
        <v>6</v>
      </c>
      <c r="CU4" s="46" t="s">
        <v>5</v>
      </c>
      <c r="CV4" s="3" t="s">
        <v>5</v>
      </c>
      <c r="CW4" s="3" t="s">
        <v>5</v>
      </c>
      <c r="CX4" s="3" t="s">
        <v>5</v>
      </c>
      <c r="CY4" s="3" t="s">
        <v>5</v>
      </c>
      <c r="CZ4" s="3" t="s">
        <v>5</v>
      </c>
      <c r="DA4" s="3" t="s">
        <v>5</v>
      </c>
      <c r="DB4" s="47" t="s">
        <v>6</v>
      </c>
      <c r="DC4" s="3" t="s">
        <v>6</v>
      </c>
      <c r="DD4" s="3" t="s">
        <v>6</v>
      </c>
      <c r="DE4" s="3" t="s">
        <v>6</v>
      </c>
      <c r="DF4" s="3" t="s">
        <v>6</v>
      </c>
      <c r="DG4" s="3" t="s">
        <v>6</v>
      </c>
      <c r="DH4" s="3" t="s">
        <v>6</v>
      </c>
    </row>
    <row r="5" spans="1:112" ht="17" thickBot="1" x14ac:dyDescent="0.25">
      <c r="A5" s="3" t="s">
        <v>7</v>
      </c>
      <c r="G5" s="6">
        <v>0</v>
      </c>
      <c r="H5" s="3">
        <v>24</v>
      </c>
      <c r="I5" s="3">
        <v>24</v>
      </c>
      <c r="J5" s="3">
        <v>24</v>
      </c>
      <c r="K5" s="3">
        <v>48</v>
      </c>
      <c r="L5" s="3">
        <v>48</v>
      </c>
      <c r="M5" s="3">
        <v>48</v>
      </c>
      <c r="N5" s="3">
        <v>24</v>
      </c>
      <c r="O5" s="3">
        <v>24</v>
      </c>
      <c r="P5" s="3">
        <v>24</v>
      </c>
      <c r="Q5" s="3">
        <v>48</v>
      </c>
      <c r="R5" s="3">
        <v>48</v>
      </c>
      <c r="S5" s="3">
        <v>48</v>
      </c>
      <c r="T5" s="3">
        <v>0</v>
      </c>
      <c r="U5" s="3">
        <v>24</v>
      </c>
      <c r="V5" s="3">
        <v>24</v>
      </c>
      <c r="W5" s="3">
        <v>24</v>
      </c>
      <c r="X5" s="3">
        <v>48</v>
      </c>
      <c r="Y5" s="3">
        <v>48</v>
      </c>
      <c r="Z5" s="3">
        <v>48</v>
      </c>
      <c r="AA5" s="3">
        <v>24</v>
      </c>
      <c r="AB5" s="3">
        <v>24</v>
      </c>
      <c r="AC5" s="3">
        <v>24</v>
      </c>
      <c r="AD5" s="3">
        <v>48</v>
      </c>
      <c r="AE5" s="3">
        <v>48</v>
      </c>
      <c r="AF5" s="3">
        <v>48</v>
      </c>
      <c r="AG5" s="3">
        <v>0</v>
      </c>
      <c r="AH5" s="3">
        <v>24</v>
      </c>
      <c r="AI5" s="3">
        <v>24</v>
      </c>
      <c r="AJ5" s="3">
        <v>24</v>
      </c>
      <c r="AK5" s="3">
        <v>48</v>
      </c>
      <c r="AL5" s="3">
        <v>48</v>
      </c>
      <c r="AM5" s="3">
        <v>48</v>
      </c>
      <c r="AN5" s="3">
        <v>24</v>
      </c>
      <c r="AO5" s="3">
        <v>24</v>
      </c>
      <c r="AP5" s="3">
        <v>24</v>
      </c>
      <c r="AQ5" s="3">
        <v>48</v>
      </c>
      <c r="AR5" s="3">
        <v>48</v>
      </c>
      <c r="AS5" s="3">
        <v>48</v>
      </c>
      <c r="AT5" s="7">
        <v>0</v>
      </c>
      <c r="AU5" s="3">
        <v>24</v>
      </c>
      <c r="AV5" s="3">
        <v>24</v>
      </c>
      <c r="AW5" s="3">
        <v>24</v>
      </c>
      <c r="AX5" s="3">
        <v>48</v>
      </c>
      <c r="AY5" s="3">
        <v>48</v>
      </c>
      <c r="AZ5" s="3">
        <v>48</v>
      </c>
      <c r="BA5" s="3">
        <v>48</v>
      </c>
      <c r="BB5" s="3">
        <v>24</v>
      </c>
      <c r="BC5" s="3">
        <v>24</v>
      </c>
      <c r="BD5" s="3">
        <v>24</v>
      </c>
      <c r="BE5" s="3">
        <v>48</v>
      </c>
      <c r="BF5" s="3">
        <v>48</v>
      </c>
      <c r="BG5" s="50">
        <v>48</v>
      </c>
      <c r="BH5" s="7">
        <v>0</v>
      </c>
      <c r="BI5" s="3">
        <v>24</v>
      </c>
      <c r="BJ5" s="3">
        <v>24</v>
      </c>
      <c r="BK5" s="3">
        <v>24</v>
      </c>
      <c r="BL5" s="3">
        <v>48</v>
      </c>
      <c r="BM5" s="3">
        <v>48</v>
      </c>
      <c r="BN5" s="3">
        <v>48</v>
      </c>
      <c r="BO5" s="3">
        <v>24</v>
      </c>
      <c r="BP5" s="3">
        <v>24</v>
      </c>
      <c r="BQ5" s="3">
        <v>24</v>
      </c>
      <c r="BR5" s="3">
        <v>48</v>
      </c>
      <c r="BS5" s="3">
        <v>48</v>
      </c>
      <c r="BT5" s="3">
        <v>48</v>
      </c>
      <c r="BU5" s="3">
        <v>0</v>
      </c>
      <c r="BV5" s="3">
        <v>24</v>
      </c>
      <c r="BW5" s="3">
        <v>24</v>
      </c>
      <c r="BX5" s="3">
        <v>24</v>
      </c>
      <c r="BY5" s="3">
        <v>48</v>
      </c>
      <c r="BZ5" s="3">
        <v>48</v>
      </c>
      <c r="CA5" s="3">
        <v>48</v>
      </c>
      <c r="CB5" s="3">
        <v>24</v>
      </c>
      <c r="CC5" s="3">
        <v>24</v>
      </c>
      <c r="CD5" s="3">
        <v>24</v>
      </c>
      <c r="CE5" s="3">
        <v>48</v>
      </c>
      <c r="CF5" s="3">
        <v>48</v>
      </c>
      <c r="CG5" s="3">
        <v>48</v>
      </c>
      <c r="CH5" s="3">
        <v>0</v>
      </c>
      <c r="CI5" s="3">
        <v>24</v>
      </c>
      <c r="CJ5" s="3">
        <v>24</v>
      </c>
      <c r="CK5" s="3">
        <v>24</v>
      </c>
      <c r="CL5" s="3">
        <v>48</v>
      </c>
      <c r="CM5" s="3">
        <v>48</v>
      </c>
      <c r="CN5" s="3">
        <v>48</v>
      </c>
      <c r="CO5" s="3">
        <v>24</v>
      </c>
      <c r="CP5" s="3">
        <v>24</v>
      </c>
      <c r="CQ5" s="3">
        <v>24</v>
      </c>
      <c r="CR5" s="3">
        <v>48</v>
      </c>
      <c r="CS5" s="3">
        <v>48</v>
      </c>
      <c r="CT5" s="3">
        <v>48</v>
      </c>
      <c r="CU5" s="7">
        <v>0</v>
      </c>
      <c r="CV5" s="3">
        <v>24</v>
      </c>
      <c r="CW5" s="3">
        <v>24</v>
      </c>
      <c r="CX5" s="3">
        <v>24</v>
      </c>
      <c r="CY5" s="3">
        <v>48</v>
      </c>
      <c r="CZ5" s="3">
        <v>48</v>
      </c>
      <c r="DA5" s="3">
        <v>48</v>
      </c>
      <c r="DB5" s="3">
        <v>48</v>
      </c>
      <c r="DC5" s="3">
        <v>24</v>
      </c>
      <c r="DD5" s="3">
        <v>24</v>
      </c>
      <c r="DE5" s="3">
        <v>24</v>
      </c>
      <c r="DF5" s="3">
        <v>48</v>
      </c>
      <c r="DG5" s="3">
        <v>48</v>
      </c>
      <c r="DH5" s="3">
        <v>48</v>
      </c>
    </row>
    <row r="6" spans="1:112" ht="18" thickBot="1" x14ac:dyDescent="0.25">
      <c r="A6" s="3" t="s">
        <v>8</v>
      </c>
      <c r="B6" s="8"/>
      <c r="C6" s="9" t="s">
        <v>9</v>
      </c>
      <c r="D6" s="1"/>
      <c r="E6" s="1"/>
      <c r="F6" s="8"/>
      <c r="G6" s="6" t="s">
        <v>4</v>
      </c>
      <c r="H6" s="3">
        <v>0</v>
      </c>
      <c r="I6" s="3">
        <v>0.02</v>
      </c>
      <c r="J6" s="3">
        <v>0.04</v>
      </c>
      <c r="K6" s="3">
        <v>0</v>
      </c>
      <c r="L6" s="3">
        <v>0.02</v>
      </c>
      <c r="M6" s="3">
        <v>0.04</v>
      </c>
      <c r="N6" s="3">
        <v>0</v>
      </c>
      <c r="O6" s="3">
        <v>0.02</v>
      </c>
      <c r="P6" s="3">
        <v>0.04</v>
      </c>
      <c r="Q6" s="3">
        <v>0</v>
      </c>
      <c r="R6" s="3">
        <v>0.02</v>
      </c>
      <c r="S6" s="3">
        <v>0.04</v>
      </c>
      <c r="T6" s="3" t="s">
        <v>4</v>
      </c>
      <c r="U6" s="3">
        <v>0</v>
      </c>
      <c r="V6" s="3">
        <v>0.02</v>
      </c>
      <c r="W6" s="3">
        <v>0.04</v>
      </c>
      <c r="X6" s="3">
        <v>0</v>
      </c>
      <c r="Y6" s="3">
        <v>0.02</v>
      </c>
      <c r="Z6" s="3">
        <v>0.04</v>
      </c>
      <c r="AA6" s="3">
        <v>0</v>
      </c>
      <c r="AB6" s="3">
        <v>0.02</v>
      </c>
      <c r="AC6" s="3">
        <v>0.04</v>
      </c>
      <c r="AD6" s="3">
        <v>0</v>
      </c>
      <c r="AE6" s="3">
        <v>0.02</v>
      </c>
      <c r="AF6" s="3">
        <v>0.04</v>
      </c>
      <c r="AG6" s="3" t="s">
        <v>4</v>
      </c>
      <c r="AH6" s="3">
        <v>0</v>
      </c>
      <c r="AI6" s="3">
        <v>0.02</v>
      </c>
      <c r="AJ6" s="3">
        <v>0.04</v>
      </c>
      <c r="AK6" s="3">
        <v>0</v>
      </c>
      <c r="AL6" s="3">
        <v>0.02</v>
      </c>
      <c r="AM6" s="3">
        <v>0.04</v>
      </c>
      <c r="AN6" s="3">
        <v>0</v>
      </c>
      <c r="AO6" s="3">
        <v>0.02</v>
      </c>
      <c r="AP6" s="3">
        <v>0.04</v>
      </c>
      <c r="AQ6" s="3">
        <v>0</v>
      </c>
      <c r="AR6" s="3">
        <v>0.02</v>
      </c>
      <c r="AS6" s="3">
        <v>0.04</v>
      </c>
      <c r="AT6" s="7" t="s">
        <v>4</v>
      </c>
      <c r="AU6" s="3">
        <v>0</v>
      </c>
      <c r="AV6" s="3">
        <v>0.02</v>
      </c>
      <c r="AW6" s="3">
        <v>0.04</v>
      </c>
      <c r="AX6" s="3">
        <v>0</v>
      </c>
      <c r="AY6" s="3">
        <v>0.02</v>
      </c>
      <c r="AZ6" s="3">
        <v>0.04</v>
      </c>
      <c r="BA6" s="3">
        <v>0</v>
      </c>
      <c r="BB6" s="3">
        <v>0</v>
      </c>
      <c r="BC6" s="3">
        <v>0.02</v>
      </c>
      <c r="BD6" s="3">
        <v>0.04</v>
      </c>
      <c r="BE6" s="3">
        <v>0</v>
      </c>
      <c r="BF6" s="3">
        <v>0.02</v>
      </c>
      <c r="BG6" s="50">
        <v>0.04</v>
      </c>
      <c r="BH6" s="7" t="s">
        <v>4</v>
      </c>
      <c r="BI6" s="3">
        <v>0</v>
      </c>
      <c r="BJ6" s="3">
        <v>0.02</v>
      </c>
      <c r="BK6" s="3">
        <v>0.04</v>
      </c>
      <c r="BL6" s="3">
        <v>0</v>
      </c>
      <c r="BM6" s="3">
        <v>0.02</v>
      </c>
      <c r="BN6" s="3">
        <v>0.04</v>
      </c>
      <c r="BO6" s="3">
        <v>0</v>
      </c>
      <c r="BP6" s="3">
        <v>0.02</v>
      </c>
      <c r="BQ6" s="3">
        <v>0.04</v>
      </c>
      <c r="BR6" s="3">
        <v>0</v>
      </c>
      <c r="BS6" s="3">
        <v>0.02</v>
      </c>
      <c r="BT6" s="3">
        <v>0.04</v>
      </c>
      <c r="BU6" s="3" t="s">
        <v>4</v>
      </c>
      <c r="BV6" s="3">
        <v>0</v>
      </c>
      <c r="BW6" s="3">
        <v>0.02</v>
      </c>
      <c r="BX6" s="3">
        <v>0.04</v>
      </c>
      <c r="BY6" s="3">
        <v>0</v>
      </c>
      <c r="BZ6" s="3">
        <v>0.02</v>
      </c>
      <c r="CA6" s="3">
        <v>0.04</v>
      </c>
      <c r="CB6" s="3">
        <v>0</v>
      </c>
      <c r="CC6" s="3">
        <v>0.02</v>
      </c>
      <c r="CD6" s="3">
        <v>0.04</v>
      </c>
      <c r="CE6" s="3">
        <v>0</v>
      </c>
      <c r="CF6" s="3">
        <v>0.02</v>
      </c>
      <c r="CG6" s="3">
        <v>0.04</v>
      </c>
      <c r="CH6" s="3" t="s">
        <v>4</v>
      </c>
      <c r="CI6" s="3">
        <v>0</v>
      </c>
      <c r="CJ6" s="3">
        <v>0.02</v>
      </c>
      <c r="CK6" s="3">
        <v>0.04</v>
      </c>
      <c r="CL6" s="3">
        <v>0</v>
      </c>
      <c r="CM6" s="3">
        <v>0.02</v>
      </c>
      <c r="CN6" s="3">
        <v>0.04</v>
      </c>
      <c r="CO6" s="3">
        <v>0</v>
      </c>
      <c r="CP6" s="3">
        <v>0.02</v>
      </c>
      <c r="CQ6" s="3">
        <v>0.04</v>
      </c>
      <c r="CR6" s="3">
        <v>0</v>
      </c>
      <c r="CS6" s="3">
        <v>0.02</v>
      </c>
      <c r="CT6" s="3">
        <v>0.04</v>
      </c>
      <c r="CU6" s="7" t="s">
        <v>4</v>
      </c>
      <c r="CV6" s="3">
        <v>0</v>
      </c>
      <c r="CW6" s="3">
        <v>0.02</v>
      </c>
      <c r="CX6" s="3">
        <v>0.04</v>
      </c>
      <c r="CY6" s="3">
        <v>0</v>
      </c>
      <c r="CZ6" s="3">
        <v>0.02</v>
      </c>
      <c r="DA6" s="3">
        <v>0.04</v>
      </c>
      <c r="DB6" s="3">
        <v>0</v>
      </c>
      <c r="DC6" s="3">
        <v>0</v>
      </c>
      <c r="DD6" s="3">
        <v>0.02</v>
      </c>
      <c r="DE6" s="3">
        <v>0.04</v>
      </c>
      <c r="DF6" s="3">
        <v>0</v>
      </c>
      <c r="DG6" s="3">
        <v>0.02</v>
      </c>
      <c r="DH6" s="3">
        <v>0.04</v>
      </c>
    </row>
    <row r="7" spans="1:112" ht="17" thickBot="1" x14ac:dyDescent="0.25">
      <c r="A7" s="7" t="s">
        <v>10</v>
      </c>
      <c r="B7" s="10" t="s">
        <v>11</v>
      </c>
      <c r="C7" s="11" t="s">
        <v>12</v>
      </c>
      <c r="D7" s="7" t="s">
        <v>13</v>
      </c>
      <c r="E7" s="7" t="s">
        <v>14</v>
      </c>
      <c r="F7" s="10" t="s">
        <v>15</v>
      </c>
      <c r="G7" s="3">
        <v>1</v>
      </c>
      <c r="H7" s="3">
        <v>2</v>
      </c>
      <c r="I7" s="3">
        <v>3</v>
      </c>
      <c r="J7" s="3">
        <v>4</v>
      </c>
      <c r="K7" s="3">
        <v>5</v>
      </c>
      <c r="L7" s="3">
        <v>6</v>
      </c>
      <c r="M7" s="3">
        <v>7</v>
      </c>
      <c r="N7" s="3">
        <v>8</v>
      </c>
      <c r="O7" s="3">
        <v>9</v>
      </c>
      <c r="P7" s="3">
        <v>10</v>
      </c>
      <c r="Q7" s="3">
        <v>11</v>
      </c>
      <c r="R7" s="3">
        <v>12</v>
      </c>
      <c r="S7" s="3">
        <v>13</v>
      </c>
      <c r="T7" s="3">
        <v>14</v>
      </c>
      <c r="U7" s="3">
        <v>15</v>
      </c>
      <c r="V7" s="3">
        <v>16</v>
      </c>
      <c r="W7" s="3">
        <v>17</v>
      </c>
      <c r="X7" s="3">
        <v>18</v>
      </c>
      <c r="Y7" s="3">
        <v>19</v>
      </c>
      <c r="Z7" s="3">
        <v>20</v>
      </c>
      <c r="AA7" s="3">
        <v>21</v>
      </c>
      <c r="AB7" s="3">
        <v>22</v>
      </c>
      <c r="AC7" s="3">
        <v>23</v>
      </c>
      <c r="AD7" s="3">
        <v>24</v>
      </c>
      <c r="AE7" s="3">
        <v>25</v>
      </c>
      <c r="AF7" s="3">
        <v>26</v>
      </c>
      <c r="AG7" s="3">
        <v>27</v>
      </c>
      <c r="AH7" s="3">
        <v>28</v>
      </c>
      <c r="AI7" s="3">
        <v>29</v>
      </c>
      <c r="AJ7" s="3">
        <v>30</v>
      </c>
      <c r="AK7" s="3">
        <v>31</v>
      </c>
      <c r="AL7" s="3">
        <v>32</v>
      </c>
      <c r="AM7" s="3">
        <v>33</v>
      </c>
      <c r="AN7" s="3">
        <v>34</v>
      </c>
      <c r="AO7" s="3">
        <v>35</v>
      </c>
      <c r="AP7" s="3">
        <v>36</v>
      </c>
      <c r="AQ7" s="3">
        <v>37</v>
      </c>
      <c r="AR7" s="3">
        <v>38</v>
      </c>
      <c r="AS7" s="3">
        <v>39</v>
      </c>
      <c r="AT7" s="3">
        <v>40</v>
      </c>
      <c r="AU7" s="3">
        <v>41</v>
      </c>
      <c r="AV7" s="3">
        <v>42</v>
      </c>
      <c r="AW7" s="3">
        <v>43</v>
      </c>
      <c r="AX7" s="3">
        <v>44</v>
      </c>
      <c r="AY7" s="3">
        <v>45</v>
      </c>
      <c r="AZ7" s="3">
        <v>46</v>
      </c>
      <c r="BA7" s="3">
        <v>47</v>
      </c>
      <c r="BB7" s="3">
        <v>48</v>
      </c>
      <c r="BC7" s="3">
        <v>49</v>
      </c>
      <c r="BD7" s="3">
        <v>50</v>
      </c>
      <c r="BE7" s="3">
        <v>51</v>
      </c>
      <c r="BF7" s="3">
        <v>52</v>
      </c>
      <c r="BG7" s="50">
        <v>53</v>
      </c>
      <c r="BH7" s="3">
        <v>1</v>
      </c>
      <c r="BI7" s="3">
        <v>2</v>
      </c>
      <c r="BJ7" s="3">
        <v>3</v>
      </c>
      <c r="BK7" s="3">
        <v>4</v>
      </c>
      <c r="BL7" s="3">
        <v>5</v>
      </c>
      <c r="BM7" s="3">
        <v>6</v>
      </c>
      <c r="BN7" s="3">
        <v>7</v>
      </c>
      <c r="BO7" s="3">
        <v>8</v>
      </c>
      <c r="BP7" s="3">
        <v>9</v>
      </c>
      <c r="BQ7" s="3">
        <v>10</v>
      </c>
      <c r="BR7" s="3">
        <v>11</v>
      </c>
      <c r="BS7" s="3">
        <v>12</v>
      </c>
      <c r="BT7" s="3">
        <v>13</v>
      </c>
      <c r="BU7" s="3">
        <v>14</v>
      </c>
      <c r="BV7" s="3">
        <v>15</v>
      </c>
      <c r="BW7" s="3">
        <v>16</v>
      </c>
      <c r="BX7" s="3">
        <v>17</v>
      </c>
      <c r="BY7" s="3">
        <v>18</v>
      </c>
      <c r="BZ7" s="3">
        <v>19</v>
      </c>
      <c r="CA7" s="3">
        <v>20</v>
      </c>
      <c r="CB7" s="3">
        <v>21</v>
      </c>
      <c r="CC7" s="3">
        <v>22</v>
      </c>
      <c r="CD7" s="3">
        <v>23</v>
      </c>
      <c r="CE7" s="3">
        <v>24</v>
      </c>
      <c r="CF7" s="3">
        <v>25</v>
      </c>
      <c r="CG7" s="3">
        <v>26</v>
      </c>
      <c r="CH7" s="3">
        <v>27</v>
      </c>
      <c r="CI7" s="3">
        <v>28</v>
      </c>
      <c r="CJ7" s="3">
        <v>29</v>
      </c>
      <c r="CK7" s="3">
        <v>30</v>
      </c>
      <c r="CL7" s="3">
        <v>31</v>
      </c>
      <c r="CM7" s="3">
        <v>32</v>
      </c>
      <c r="CN7" s="3">
        <v>33</v>
      </c>
      <c r="CO7" s="3">
        <v>34</v>
      </c>
      <c r="CP7" s="3">
        <v>35</v>
      </c>
      <c r="CQ7" s="3">
        <v>36</v>
      </c>
      <c r="CR7" s="3">
        <v>37</v>
      </c>
      <c r="CS7" s="3">
        <v>38</v>
      </c>
      <c r="CT7" s="3">
        <v>39</v>
      </c>
      <c r="CU7" s="3">
        <v>40</v>
      </c>
      <c r="CV7" s="3">
        <v>41</v>
      </c>
      <c r="CW7" s="3">
        <v>42</v>
      </c>
      <c r="CX7" s="3">
        <v>43</v>
      </c>
      <c r="CY7" s="3">
        <v>44</v>
      </c>
      <c r="CZ7" s="3">
        <v>45</v>
      </c>
      <c r="DA7" s="3">
        <v>46</v>
      </c>
      <c r="DB7" s="3">
        <v>47</v>
      </c>
      <c r="DC7" s="3">
        <v>48</v>
      </c>
      <c r="DD7" s="3">
        <v>49</v>
      </c>
      <c r="DE7" s="3">
        <v>50</v>
      </c>
      <c r="DF7" s="3">
        <v>51</v>
      </c>
      <c r="DG7" s="3">
        <v>52</v>
      </c>
      <c r="DH7" s="3">
        <v>53</v>
      </c>
    </row>
    <row r="8" spans="1:112" x14ac:dyDescent="0.2">
      <c r="A8" s="12">
        <v>1</v>
      </c>
      <c r="B8" s="13" t="s">
        <v>16</v>
      </c>
      <c r="C8" s="14" t="s">
        <v>17</v>
      </c>
      <c r="D8" s="12">
        <v>0</v>
      </c>
      <c r="E8" s="12">
        <v>0</v>
      </c>
      <c r="F8" s="13">
        <v>0</v>
      </c>
      <c r="G8" s="12">
        <v>5758</v>
      </c>
      <c r="H8" s="12">
        <v>7488</v>
      </c>
      <c r="I8" s="12">
        <v>4574</v>
      </c>
      <c r="J8" s="12">
        <v>2</v>
      </c>
      <c r="K8" s="12">
        <v>6946</v>
      </c>
      <c r="L8" s="12">
        <v>5582</v>
      </c>
      <c r="M8" s="12">
        <v>12</v>
      </c>
      <c r="N8" s="12">
        <v>5316</v>
      </c>
      <c r="O8" s="12">
        <v>8696</v>
      </c>
      <c r="P8" s="12">
        <v>774</v>
      </c>
      <c r="Q8" s="12">
        <v>1280</v>
      </c>
      <c r="R8" s="12">
        <v>10108</v>
      </c>
      <c r="S8" s="12">
        <v>446</v>
      </c>
      <c r="T8" s="12">
        <v>8478</v>
      </c>
      <c r="U8" s="12">
        <v>6622</v>
      </c>
      <c r="V8" s="12">
        <v>5034</v>
      </c>
      <c r="W8" s="12">
        <v>8</v>
      </c>
      <c r="X8" s="12">
        <v>3748</v>
      </c>
      <c r="Y8" s="12">
        <v>5414</v>
      </c>
      <c r="Z8" s="12">
        <v>14</v>
      </c>
      <c r="AA8" s="12">
        <v>9204</v>
      </c>
      <c r="AB8" s="12">
        <v>8290</v>
      </c>
      <c r="AC8" s="12">
        <v>1388</v>
      </c>
      <c r="AD8" s="12">
        <v>10070</v>
      </c>
      <c r="AE8" s="12">
        <v>9984</v>
      </c>
      <c r="AF8" s="12">
        <v>2222</v>
      </c>
      <c r="AG8" s="12">
        <v>7002</v>
      </c>
      <c r="AH8" s="12">
        <v>8094</v>
      </c>
      <c r="AI8" s="12">
        <v>4312</v>
      </c>
      <c r="AJ8" s="12">
        <v>12</v>
      </c>
      <c r="AK8" s="12">
        <v>6458</v>
      </c>
      <c r="AL8" s="12">
        <v>5898</v>
      </c>
      <c r="AM8" s="12">
        <v>8</v>
      </c>
      <c r="AN8" s="12">
        <v>6296</v>
      </c>
      <c r="AO8" s="12">
        <v>8684</v>
      </c>
      <c r="AP8" s="12">
        <v>556</v>
      </c>
      <c r="AQ8" s="12">
        <v>6810</v>
      </c>
      <c r="AR8" s="12">
        <v>8342</v>
      </c>
      <c r="AS8" s="12">
        <v>1322</v>
      </c>
      <c r="AT8" s="12">
        <v>7456</v>
      </c>
      <c r="AU8" s="12">
        <v>8904</v>
      </c>
      <c r="AV8" s="12">
        <v>4484</v>
      </c>
      <c r="AW8" s="12">
        <v>64</v>
      </c>
      <c r="AX8" s="12">
        <v>6056</v>
      </c>
      <c r="AY8" s="12">
        <v>4018</v>
      </c>
      <c r="AZ8" s="12">
        <v>10</v>
      </c>
      <c r="BA8" s="12">
        <v>9194</v>
      </c>
      <c r="BB8" s="12">
        <v>7574</v>
      </c>
      <c r="BC8" s="12">
        <v>9788</v>
      </c>
      <c r="BD8" s="12">
        <v>1116</v>
      </c>
      <c r="BE8" s="12">
        <v>9984</v>
      </c>
      <c r="BF8" s="12">
        <v>5828</v>
      </c>
      <c r="BG8" s="51">
        <v>998</v>
      </c>
      <c r="BH8" s="12">
        <f>IF((1-SUM(BH9,BH10,BH12))&gt;$BI$1,1-SUM(BH9,BH10,BH12),G8/SUM(G8:G15))</f>
        <v>0.23776067804170853</v>
      </c>
      <c r="BI8" s="12">
        <f t="shared" ref="BI8:DH8" si="0">IF((1-SUM(BI9,BI10,BI12))&gt;$BI$1,1-SUM(BI9,BI10,BI12),H8/SUM(H8:H15))</f>
        <v>0.24133989801301214</v>
      </c>
      <c r="BJ8" s="12">
        <f t="shared" si="0"/>
        <v>3.4858545034642141E-2</v>
      </c>
      <c r="BK8" s="12">
        <f t="shared" si="0"/>
        <v>8.499787505312367E-5</v>
      </c>
      <c r="BL8" s="12">
        <f t="shared" si="0"/>
        <v>0.24515879163439191</v>
      </c>
      <c r="BM8" s="12">
        <f t="shared" si="0"/>
        <v>6.0782487191429868E-2</v>
      </c>
      <c r="BN8" s="12">
        <f t="shared" si="0"/>
        <v>5.1400668208686714E-4</v>
      </c>
      <c r="BO8" s="12">
        <f t="shared" si="0"/>
        <v>0.21015843429636527</v>
      </c>
      <c r="BP8" s="12">
        <f t="shared" si="0"/>
        <v>0.29390867342517979</v>
      </c>
      <c r="BQ8" s="12">
        <f t="shared" si="0"/>
        <v>4.1851411268519517E-2</v>
      </c>
      <c r="BR8" s="12">
        <f t="shared" si="0"/>
        <v>0.28630460448642259</v>
      </c>
      <c r="BS8" s="12">
        <f t="shared" si="0"/>
        <v>0.2669083056990823</v>
      </c>
      <c r="BT8" s="12">
        <f t="shared" si="0"/>
        <v>2.1905697445972497E-2</v>
      </c>
      <c r="BU8" s="12">
        <f t="shared" si="0"/>
        <v>0.24918032786885247</v>
      </c>
      <c r="BV8" s="12">
        <f t="shared" si="0"/>
        <v>0.26398491514770583</v>
      </c>
      <c r="BW8" s="12">
        <f t="shared" si="0"/>
        <v>5.5900183279289584E-2</v>
      </c>
      <c r="BX8" s="12">
        <f t="shared" si="0"/>
        <v>3.1355334326252252E-4</v>
      </c>
      <c r="BY8" s="12">
        <f t="shared" si="0"/>
        <v>0.23884791008078676</v>
      </c>
      <c r="BZ8" s="12">
        <f t="shared" si="0"/>
        <v>5.1361919278944956E-2</v>
      </c>
      <c r="CA8" s="12">
        <f t="shared" si="0"/>
        <v>6.3216833739727267E-4</v>
      </c>
      <c r="CB8" s="12">
        <f t="shared" si="0"/>
        <v>0.29180381830151414</v>
      </c>
      <c r="CC8" s="12">
        <f t="shared" si="0"/>
        <v>0.34291683247115001</v>
      </c>
      <c r="CD8" s="12">
        <f t="shared" si="0"/>
        <v>5.6983331964857539E-2</v>
      </c>
      <c r="CE8" s="12">
        <f t="shared" si="0"/>
        <v>0.30078606658446372</v>
      </c>
      <c r="CF8" s="12">
        <f t="shared" si="0"/>
        <v>0.2902956151683258</v>
      </c>
      <c r="CG8" s="12">
        <f t="shared" si="0"/>
        <v>9.5825426944971537E-2</v>
      </c>
      <c r="CH8" s="12">
        <f t="shared" si="0"/>
        <v>0.22725741239892194</v>
      </c>
      <c r="CI8" s="12">
        <f t="shared" si="0"/>
        <v>0.23009685802031654</v>
      </c>
      <c r="CJ8" s="12">
        <f t="shared" si="0"/>
        <v>8.9130222091771905E-2</v>
      </c>
      <c r="CK8" s="12">
        <f t="shared" si="0"/>
        <v>4.7615268629473852E-4</v>
      </c>
      <c r="CL8" s="12">
        <f t="shared" si="0"/>
        <v>0.2262852649169369</v>
      </c>
      <c r="CM8" s="12">
        <f t="shared" si="0"/>
        <v>8.5749417551126084E-2</v>
      </c>
      <c r="CN8" s="12">
        <f t="shared" si="0"/>
        <v>3.3369483607241176E-4</v>
      </c>
      <c r="CO8" s="12">
        <f t="shared" si="0"/>
        <v>0.22922666666666669</v>
      </c>
      <c r="CP8" s="12">
        <f t="shared" si="0"/>
        <v>0.20129962867752071</v>
      </c>
      <c r="CQ8" s="12">
        <f t="shared" si="0"/>
        <v>2.1351766513056834E-2</v>
      </c>
      <c r="CR8" s="12">
        <f t="shared" si="0"/>
        <v>0.17625469443496067</v>
      </c>
      <c r="CS8" s="12">
        <f t="shared" si="0"/>
        <v>0.25322852330151591</v>
      </c>
      <c r="CT8" s="12">
        <f t="shared" si="0"/>
        <v>4.5410827150316024E-2</v>
      </c>
      <c r="CU8" s="12">
        <f t="shared" si="0"/>
        <v>0.26643030093393283</v>
      </c>
      <c r="CV8" s="12">
        <f t="shared" si="0"/>
        <v>0.27860855657736905</v>
      </c>
      <c r="CW8" s="12">
        <f t="shared" si="0"/>
        <v>7.1309954088111693E-2</v>
      </c>
      <c r="CX8" s="12">
        <f t="shared" si="0"/>
        <v>1.681202059472523E-3</v>
      </c>
      <c r="CY8" s="12">
        <f t="shared" si="0"/>
        <v>0.27421810940611457</v>
      </c>
      <c r="CZ8" s="12">
        <f t="shared" si="0"/>
        <v>5.6827586206896541E-2</v>
      </c>
      <c r="DA8" s="12">
        <f t="shared" si="0"/>
        <v>4.6180844185831715E-4</v>
      </c>
      <c r="DB8" s="12">
        <f t="shared" si="0"/>
        <v>0.2680142514360504</v>
      </c>
      <c r="DC8" s="12">
        <f t="shared" si="0"/>
        <v>0.24922653832932284</v>
      </c>
      <c r="DD8" s="12">
        <f t="shared" si="0"/>
        <v>0.28443158207183139</v>
      </c>
      <c r="DE8" s="12">
        <f t="shared" si="0"/>
        <v>4.8115892041045098E-2</v>
      </c>
      <c r="DF8" s="12">
        <f t="shared" si="0"/>
        <v>0.23413480488766258</v>
      </c>
      <c r="DG8" s="12">
        <f t="shared" si="0"/>
        <v>0.19620912309935423</v>
      </c>
      <c r="DH8" s="12">
        <f t="shared" si="0"/>
        <v>4.3368677211889452E-2</v>
      </c>
    </row>
    <row r="9" spans="1:112" x14ac:dyDescent="0.2">
      <c r="A9" s="15">
        <v>1</v>
      </c>
      <c r="B9" s="16" t="s">
        <v>16</v>
      </c>
      <c r="C9" s="17" t="s">
        <v>15</v>
      </c>
      <c r="D9" s="15">
        <v>0</v>
      </c>
      <c r="E9" s="15">
        <v>0</v>
      </c>
      <c r="F9" s="16">
        <v>1</v>
      </c>
      <c r="G9" s="15">
        <v>3852</v>
      </c>
      <c r="H9" s="15">
        <v>4728</v>
      </c>
      <c r="I9" s="15">
        <v>13280</v>
      </c>
      <c r="J9" s="15">
        <v>23366</v>
      </c>
      <c r="K9" s="15">
        <v>4308</v>
      </c>
      <c r="L9" s="15">
        <v>10646</v>
      </c>
      <c r="M9" s="15">
        <v>23194</v>
      </c>
      <c r="N9" s="15">
        <v>3546</v>
      </c>
      <c r="O9" s="15">
        <v>3972</v>
      </c>
      <c r="P9" s="15">
        <v>16324</v>
      </c>
      <c r="Q9" s="15">
        <v>654</v>
      </c>
      <c r="R9" s="15">
        <v>2990</v>
      </c>
      <c r="S9" s="15">
        <v>19118</v>
      </c>
      <c r="T9" s="15">
        <v>5898</v>
      </c>
      <c r="U9" s="15">
        <v>4108</v>
      </c>
      <c r="V9" s="15">
        <v>13510</v>
      </c>
      <c r="W9" s="15">
        <v>25382</v>
      </c>
      <c r="X9" s="15">
        <v>2552</v>
      </c>
      <c r="Y9" s="15">
        <v>14314</v>
      </c>
      <c r="Z9" s="15">
        <v>21994</v>
      </c>
      <c r="AA9" s="15">
        <v>5024</v>
      </c>
      <c r="AB9" s="15">
        <v>2868</v>
      </c>
      <c r="AC9" s="15">
        <v>20394</v>
      </c>
      <c r="AD9" s="15">
        <v>2764</v>
      </c>
      <c r="AE9" s="15">
        <v>2612</v>
      </c>
      <c r="AF9" s="15">
        <v>17282</v>
      </c>
      <c r="AG9" s="15">
        <v>5354</v>
      </c>
      <c r="AH9" s="15">
        <v>5354</v>
      </c>
      <c r="AI9" s="15">
        <v>8646</v>
      </c>
      <c r="AJ9" s="15">
        <v>25000</v>
      </c>
      <c r="AK9" s="15">
        <v>4364</v>
      </c>
      <c r="AL9" s="15">
        <v>13668</v>
      </c>
      <c r="AM9" s="15">
        <v>23798</v>
      </c>
      <c r="AN9" s="15">
        <v>3326</v>
      </c>
      <c r="AO9" s="15">
        <v>4818</v>
      </c>
      <c r="AP9" s="15">
        <v>24414</v>
      </c>
      <c r="AQ9" s="15">
        <v>5406</v>
      </c>
      <c r="AR9" s="15">
        <v>2142</v>
      </c>
      <c r="AS9" s="15">
        <v>25750</v>
      </c>
      <c r="AT9" s="15">
        <v>5140</v>
      </c>
      <c r="AU9" s="15">
        <v>4920</v>
      </c>
      <c r="AV9" s="15">
        <v>8540</v>
      </c>
      <c r="AW9" s="15">
        <v>37740</v>
      </c>
      <c r="AX9" s="15">
        <v>3522</v>
      </c>
      <c r="AY9" s="15">
        <v>9654</v>
      </c>
      <c r="AZ9" s="15">
        <v>21500</v>
      </c>
      <c r="BA9" s="15">
        <v>6132</v>
      </c>
      <c r="BB9" s="15">
        <v>6096</v>
      </c>
      <c r="BC9" s="15">
        <v>3964</v>
      </c>
      <c r="BD9" s="15">
        <v>20176</v>
      </c>
      <c r="BE9" s="15">
        <v>4394</v>
      </c>
      <c r="BF9" s="15">
        <v>2878</v>
      </c>
      <c r="BG9" s="52">
        <v>20168</v>
      </c>
      <c r="BH9" s="15">
        <f>SUM(G9,G11,G13,G15)/SUM(G8:G15)</f>
        <v>0.27489684398349507</v>
      </c>
      <c r="BI9" s="15">
        <f t="shared" ref="BI9:DH9" si="1">SUM(H9,H11,H13,H15)/SUM(H8:H15)</f>
        <v>0.27263935291014596</v>
      </c>
      <c r="BJ9" s="15">
        <f t="shared" si="1"/>
        <v>0.59981235565819857</v>
      </c>
      <c r="BK9" s="15">
        <f t="shared" si="1"/>
        <v>0.99991500212494688</v>
      </c>
      <c r="BL9" s="15">
        <f t="shared" si="1"/>
        <v>0.27527110766847407</v>
      </c>
      <c r="BM9" s="15">
        <f t="shared" si="1"/>
        <v>0.55542617605961808</v>
      </c>
      <c r="BN9" s="15">
        <f t="shared" si="1"/>
        <v>0.9994859933179131</v>
      </c>
      <c r="BO9" s="15">
        <f t="shared" si="1"/>
        <v>0.2778424976700839</v>
      </c>
      <c r="BP9" s="15">
        <f t="shared" si="1"/>
        <v>0.23022268434277793</v>
      </c>
      <c r="BQ9" s="15">
        <f t="shared" si="1"/>
        <v>0.93013950470422835</v>
      </c>
      <c r="BR9" s="15">
        <f t="shared" si="1"/>
        <v>0.25206611570247933</v>
      </c>
      <c r="BS9" s="15">
        <f t="shared" si="1"/>
        <v>0.18631911776046889</v>
      </c>
      <c r="BT9" s="15">
        <f t="shared" si="1"/>
        <v>0.96984282907662078</v>
      </c>
      <c r="BU9" s="15">
        <f t="shared" si="1"/>
        <v>0.27922226458253907</v>
      </c>
      <c r="BV9" s="15">
        <f t="shared" si="1"/>
        <v>0.27823172009218522</v>
      </c>
      <c r="BW9" s="15">
        <f t="shared" si="1"/>
        <v>0.59030029606654444</v>
      </c>
      <c r="BX9" s="15">
        <f t="shared" si="1"/>
        <v>0.99968644665673745</v>
      </c>
      <c r="BY9" s="15">
        <f t="shared" si="1"/>
        <v>0.29171057253249033</v>
      </c>
      <c r="BZ9" s="15">
        <f t="shared" si="1"/>
        <v>0.59520180263768308</v>
      </c>
      <c r="CA9" s="15">
        <f t="shared" si="1"/>
        <v>0.99936783166260268</v>
      </c>
      <c r="CB9" s="15">
        <f t="shared" si="1"/>
        <v>0.27213627386438444</v>
      </c>
      <c r="CC9" s="15">
        <f t="shared" si="1"/>
        <v>0.18851969757262235</v>
      </c>
      <c r="CD9" s="15">
        <f t="shared" si="1"/>
        <v>0.90319402249774206</v>
      </c>
      <c r="CE9" s="15">
        <f t="shared" si="1"/>
        <v>0.15582614056720098</v>
      </c>
      <c r="CF9" s="15">
        <f t="shared" si="1"/>
        <v>0.1456037692833802</v>
      </c>
      <c r="CG9" s="15">
        <f t="shared" si="1"/>
        <v>0.84414352251164393</v>
      </c>
      <c r="CH9" s="15">
        <f t="shared" si="1"/>
        <v>0.27383760107816713</v>
      </c>
      <c r="CI9" s="15">
        <f t="shared" si="1"/>
        <v>0.27592723836522559</v>
      </c>
      <c r="CJ9" s="15">
        <f t="shared" si="1"/>
        <v>0.53341160356129536</v>
      </c>
      <c r="CK9" s="15">
        <f t="shared" si="1"/>
        <v>0.99944448853265611</v>
      </c>
      <c r="CL9" s="15">
        <f t="shared" si="1"/>
        <v>0.2823159343359874</v>
      </c>
      <c r="CM9" s="15">
        <f t="shared" si="1"/>
        <v>0.53811804297178356</v>
      </c>
      <c r="CN9" s="15">
        <f t="shared" si="1"/>
        <v>0.99966630516392763</v>
      </c>
      <c r="CO9" s="15">
        <f t="shared" si="1"/>
        <v>0.25226666666666664</v>
      </c>
      <c r="CP9" s="15">
        <f t="shared" si="1"/>
        <v>0.24535846900885461</v>
      </c>
      <c r="CQ9" s="15">
        <f t="shared" si="1"/>
        <v>0.96528417818740397</v>
      </c>
      <c r="CR9" s="15">
        <f t="shared" si="1"/>
        <v>0.31264936838511437</v>
      </c>
      <c r="CS9" s="15">
        <f t="shared" si="1"/>
        <v>0.12561161466270956</v>
      </c>
      <c r="CT9" s="15">
        <f t="shared" si="1"/>
        <v>0.93308601264083535</v>
      </c>
      <c r="CU9" s="15">
        <f t="shared" si="1"/>
        <v>0.263057765479073</v>
      </c>
      <c r="CV9" s="15">
        <f t="shared" si="1"/>
        <v>0.25421831267493</v>
      </c>
      <c r="CW9" s="15">
        <f t="shared" si="1"/>
        <v>0.55348246556608383</v>
      </c>
      <c r="CX9" s="15">
        <f t="shared" si="1"/>
        <v>0.9976883471682253</v>
      </c>
      <c r="CY9" s="15">
        <f t="shared" si="1"/>
        <v>0.26109874663230642</v>
      </c>
      <c r="CZ9" s="15">
        <f t="shared" si="1"/>
        <v>0.56202298850574717</v>
      </c>
      <c r="DA9" s="15">
        <f t="shared" si="1"/>
        <v>0.99953819155814172</v>
      </c>
      <c r="DB9" s="15">
        <f t="shared" si="1"/>
        <v>0.27274049298334907</v>
      </c>
      <c r="DC9" s="15">
        <f t="shared" si="1"/>
        <v>0.32081471295977998</v>
      </c>
      <c r="DD9" s="15">
        <f t="shared" si="1"/>
        <v>0.19805580290887503</v>
      </c>
      <c r="DE9" s="15">
        <f t="shared" si="1"/>
        <v>0.91859963783737175</v>
      </c>
      <c r="DF9" s="15">
        <f t="shared" si="1"/>
        <v>0.20437524635396137</v>
      </c>
      <c r="DG9" s="15">
        <f t="shared" si="1"/>
        <v>0.21755884190793584</v>
      </c>
      <c r="DH9" s="15">
        <f t="shared" si="1"/>
        <v>0.92916739092647316</v>
      </c>
    </row>
    <row r="10" spans="1:112" x14ac:dyDescent="0.2">
      <c r="A10" s="15">
        <v>1</v>
      </c>
      <c r="B10" s="16" t="s">
        <v>16</v>
      </c>
      <c r="C10" s="17" t="s">
        <v>14</v>
      </c>
      <c r="D10" s="15">
        <v>0</v>
      </c>
      <c r="E10" s="15">
        <v>1</v>
      </c>
      <c r="F10" s="16">
        <v>0</v>
      </c>
      <c r="G10" s="15">
        <v>3524</v>
      </c>
      <c r="H10" s="15">
        <v>4318</v>
      </c>
      <c r="I10" s="15">
        <v>1062</v>
      </c>
      <c r="J10" s="15">
        <v>0</v>
      </c>
      <c r="K10" s="15">
        <v>3710</v>
      </c>
      <c r="L10" s="15">
        <v>1030</v>
      </c>
      <c r="M10" s="15">
        <v>0</v>
      </c>
      <c r="N10" s="15">
        <v>3590</v>
      </c>
      <c r="O10" s="15">
        <v>3858</v>
      </c>
      <c r="P10" s="15">
        <v>4</v>
      </c>
      <c r="Q10" s="15">
        <v>738</v>
      </c>
      <c r="R10" s="15">
        <v>5544</v>
      </c>
      <c r="S10" s="15">
        <v>6</v>
      </c>
      <c r="T10" s="15">
        <v>4694</v>
      </c>
      <c r="U10" s="15">
        <v>3124</v>
      </c>
      <c r="V10" s="15">
        <v>1028</v>
      </c>
      <c r="W10" s="15">
        <v>0</v>
      </c>
      <c r="X10" s="15">
        <v>1776</v>
      </c>
      <c r="Y10" s="15">
        <v>808</v>
      </c>
      <c r="Z10" s="15">
        <v>0</v>
      </c>
      <c r="AA10" s="15">
        <v>3898</v>
      </c>
      <c r="AB10" s="15">
        <v>3348</v>
      </c>
      <c r="AC10" s="15">
        <v>10</v>
      </c>
      <c r="AD10" s="15">
        <v>6736</v>
      </c>
      <c r="AE10" s="15">
        <v>7574</v>
      </c>
      <c r="AF10" s="15">
        <v>8</v>
      </c>
      <c r="AG10" s="15">
        <v>4802</v>
      </c>
      <c r="AH10" s="15">
        <v>4860</v>
      </c>
      <c r="AI10" s="15">
        <v>1228</v>
      </c>
      <c r="AJ10" s="15">
        <v>2</v>
      </c>
      <c r="AK10" s="15">
        <v>3816</v>
      </c>
      <c r="AL10" s="15">
        <v>1938</v>
      </c>
      <c r="AM10" s="15">
        <v>0</v>
      </c>
      <c r="AN10" s="15">
        <v>3768</v>
      </c>
      <c r="AO10" s="15">
        <v>5906</v>
      </c>
      <c r="AP10" s="15">
        <v>2</v>
      </c>
      <c r="AQ10" s="15">
        <v>4582</v>
      </c>
      <c r="AR10" s="15">
        <v>7628</v>
      </c>
      <c r="AS10" s="15">
        <v>6</v>
      </c>
      <c r="AT10" s="15">
        <v>4658</v>
      </c>
      <c r="AU10" s="15">
        <v>4606</v>
      </c>
      <c r="AV10" s="15">
        <v>854</v>
      </c>
      <c r="AW10" s="15">
        <v>8</v>
      </c>
      <c r="AX10" s="15">
        <v>3076</v>
      </c>
      <c r="AY10" s="15">
        <v>888</v>
      </c>
      <c r="AZ10" s="15">
        <v>0</v>
      </c>
      <c r="BA10" s="15">
        <v>4776</v>
      </c>
      <c r="BB10" s="15">
        <v>3750</v>
      </c>
      <c r="BC10" s="15">
        <v>4528</v>
      </c>
      <c r="BD10" s="15">
        <v>12</v>
      </c>
      <c r="BE10" s="15">
        <v>8990</v>
      </c>
      <c r="BF10" s="15">
        <v>5186</v>
      </c>
      <c r="BG10" s="52">
        <v>8</v>
      </c>
      <c r="BH10" s="15">
        <f>SUM(G10,G11,G14,G15)/SUM(G8:G15)</f>
        <v>0.242444518791123</v>
      </c>
      <c r="BI10" s="15">
        <f t="shared" ref="BI10:DH10" si="2">SUM(H10,H11,H14,H15)/SUM(H8:H15)</f>
        <v>0.23430631264286969</v>
      </c>
      <c r="BJ10" s="15">
        <f t="shared" si="2"/>
        <v>6.3077367205542731E-2</v>
      </c>
      <c r="BK10" s="15">
        <f t="shared" si="2"/>
        <v>5.1848703782405442E-3</v>
      </c>
      <c r="BL10" s="15">
        <f t="shared" si="2"/>
        <v>0.22986057319907049</v>
      </c>
      <c r="BM10" s="15">
        <f t="shared" si="2"/>
        <v>7.0641204781866168E-2</v>
      </c>
      <c r="BN10" s="15">
        <f t="shared" si="2"/>
        <v>4.1120534566949371E-3</v>
      </c>
      <c r="BO10" s="15">
        <f t="shared" si="2"/>
        <v>0.26328052190121154</v>
      </c>
      <c r="BP10" s="15">
        <f t="shared" si="2"/>
        <v>0.21081362100337925</v>
      </c>
      <c r="BQ10" s="15">
        <f t="shared" si="2"/>
        <v>4.8664431707580837E-3</v>
      </c>
      <c r="BR10" s="15">
        <f t="shared" si="2"/>
        <v>0.27685950413223143</v>
      </c>
      <c r="BS10" s="15">
        <f t="shared" si="2"/>
        <v>0.29536515770802807</v>
      </c>
      <c r="BT10" s="15">
        <f t="shared" si="2"/>
        <v>4.6168958742632609E-3</v>
      </c>
      <c r="BU10" s="15">
        <f t="shared" si="2"/>
        <v>0.21570720548989705</v>
      </c>
      <c r="BV10" s="15">
        <f t="shared" si="2"/>
        <v>0.20259794678399329</v>
      </c>
      <c r="BW10" s="15">
        <f t="shared" si="2"/>
        <v>5.4913294797687862E-2</v>
      </c>
      <c r="BX10" s="15">
        <f t="shared" si="2"/>
        <v>3.2139217684408559E-3</v>
      </c>
      <c r="BY10" s="15">
        <f t="shared" si="2"/>
        <v>0.20231822971548999</v>
      </c>
      <c r="BZ10" s="15">
        <f t="shared" si="2"/>
        <v>4.5397309298164226E-2</v>
      </c>
      <c r="CA10" s="15">
        <f t="shared" si="2"/>
        <v>4.334868599295584E-3</v>
      </c>
      <c r="CB10" s="15">
        <f t="shared" si="2"/>
        <v>0.20630348913759053</v>
      </c>
      <c r="CC10" s="15">
        <f t="shared" si="2"/>
        <v>0.20582968563469956</v>
      </c>
      <c r="CD10" s="15">
        <f t="shared" si="2"/>
        <v>5.1728384924870675E-3</v>
      </c>
      <c r="CE10" s="15">
        <f t="shared" si="2"/>
        <v>0.32113131935881628</v>
      </c>
      <c r="CF10" s="15">
        <f t="shared" si="2"/>
        <v>0.35420624667527928</v>
      </c>
      <c r="CG10" s="15">
        <f t="shared" si="2"/>
        <v>3.9675694324650679E-3</v>
      </c>
      <c r="CH10" s="15">
        <f t="shared" si="2"/>
        <v>0.23660714285714285</v>
      </c>
      <c r="CI10" s="15">
        <f t="shared" si="2"/>
        <v>0.23639656665879202</v>
      </c>
      <c r="CJ10" s="15">
        <f t="shared" si="2"/>
        <v>8.7956168672341253E-2</v>
      </c>
      <c r="CK10" s="15">
        <f t="shared" si="2"/>
        <v>5.6344734544877392E-3</v>
      </c>
      <c r="CL10" s="15">
        <f t="shared" si="2"/>
        <v>0.23523051213997836</v>
      </c>
      <c r="CM10" s="15">
        <f t="shared" si="2"/>
        <v>8.7690913797566661E-2</v>
      </c>
      <c r="CN10" s="15">
        <f t="shared" si="2"/>
        <v>4.3380328689413532E-3</v>
      </c>
      <c r="CO10" s="15">
        <f t="shared" si="2"/>
        <v>0.25962666666666667</v>
      </c>
      <c r="CP10" s="15">
        <f t="shared" si="2"/>
        <v>0.27449300199942872</v>
      </c>
      <c r="CQ10" s="15">
        <f t="shared" si="2"/>
        <v>4.3010752688172043E-3</v>
      </c>
      <c r="CR10" s="15">
        <f t="shared" si="2"/>
        <v>0.26015705018777741</v>
      </c>
      <c r="CS10" s="15">
        <f t="shared" si="2"/>
        <v>0.36400096254110853</v>
      </c>
      <c r="CT10" s="15">
        <f t="shared" si="2"/>
        <v>3.7785105798296237E-3</v>
      </c>
      <c r="CU10" s="15">
        <f t="shared" si="2"/>
        <v>0.23062953995157384</v>
      </c>
      <c r="CV10" s="15">
        <f t="shared" si="2"/>
        <v>0.22550979608156738</v>
      </c>
      <c r="CW10" s="15">
        <f t="shared" si="2"/>
        <v>7.1603008693953307E-2</v>
      </c>
      <c r="CX10" s="15">
        <f t="shared" si="2"/>
        <v>3.9928548912472415E-3</v>
      </c>
      <c r="CY10" s="15">
        <f t="shared" si="2"/>
        <v>0.22373199016047793</v>
      </c>
      <c r="CZ10" s="15">
        <f t="shared" si="2"/>
        <v>6.5103448275862064E-2</v>
      </c>
      <c r="DA10" s="15">
        <f t="shared" si="2"/>
        <v>4.7104461069548348E-3</v>
      </c>
      <c r="DB10" s="15">
        <f t="shared" si="2"/>
        <v>0.20708209118010615</v>
      </c>
      <c r="DC10" s="15">
        <f t="shared" si="2"/>
        <v>0.19886558954967343</v>
      </c>
      <c r="DD10" s="15">
        <f t="shared" si="2"/>
        <v>0.21000296823983378</v>
      </c>
      <c r="DE10" s="15">
        <f t="shared" si="2"/>
        <v>5.777356212813659E-3</v>
      </c>
      <c r="DF10" s="15">
        <f t="shared" si="2"/>
        <v>0.36026803310997241</v>
      </c>
      <c r="DG10" s="15">
        <f t="shared" si="2"/>
        <v>0.33805457196417416</v>
      </c>
      <c r="DH10" s="15">
        <f t="shared" si="2"/>
        <v>3.9110029549800102E-3</v>
      </c>
    </row>
    <row r="11" spans="1:112" x14ac:dyDescent="0.2">
      <c r="A11" s="18">
        <v>1</v>
      </c>
      <c r="B11" s="19" t="s">
        <v>16</v>
      </c>
      <c r="C11" s="20" t="s">
        <v>18</v>
      </c>
      <c r="D11" s="18">
        <v>0</v>
      </c>
      <c r="E11" s="18">
        <v>1</v>
      </c>
      <c r="F11" s="19">
        <v>1</v>
      </c>
      <c r="G11" s="18">
        <v>408</v>
      </c>
      <c r="H11" s="18">
        <v>488</v>
      </c>
      <c r="I11" s="18">
        <v>420</v>
      </c>
      <c r="J11" s="18">
        <v>108</v>
      </c>
      <c r="K11" s="18">
        <v>534</v>
      </c>
      <c r="L11" s="18">
        <v>438</v>
      </c>
      <c r="M11" s="18">
        <v>82</v>
      </c>
      <c r="N11" s="18">
        <v>446</v>
      </c>
      <c r="O11" s="18">
        <v>438</v>
      </c>
      <c r="P11" s="18">
        <v>56</v>
      </c>
      <c r="Q11" s="18">
        <v>90</v>
      </c>
      <c r="R11" s="18">
        <v>772</v>
      </c>
      <c r="S11" s="18">
        <v>66</v>
      </c>
      <c r="T11" s="18">
        <v>448</v>
      </c>
      <c r="U11" s="18">
        <v>366</v>
      </c>
      <c r="V11" s="18">
        <v>320</v>
      </c>
      <c r="W11" s="18">
        <v>66</v>
      </c>
      <c r="X11" s="18">
        <v>270</v>
      </c>
      <c r="Y11" s="18">
        <v>346</v>
      </c>
      <c r="Z11" s="18">
        <v>78</v>
      </c>
      <c r="AA11" s="18">
        <v>594</v>
      </c>
      <c r="AB11" s="18">
        <v>316</v>
      </c>
      <c r="AC11" s="18">
        <v>92</v>
      </c>
      <c r="AD11" s="18">
        <v>614</v>
      </c>
      <c r="AE11" s="18">
        <v>624</v>
      </c>
      <c r="AF11" s="18">
        <v>58</v>
      </c>
      <c r="AG11" s="18">
        <v>358</v>
      </c>
      <c r="AH11" s="18">
        <v>548</v>
      </c>
      <c r="AI11" s="18">
        <v>338</v>
      </c>
      <c r="AJ11" s="18">
        <v>106</v>
      </c>
      <c r="AK11" s="18">
        <v>496</v>
      </c>
      <c r="AL11" s="18">
        <v>486</v>
      </c>
      <c r="AM11" s="18">
        <v>86</v>
      </c>
      <c r="AN11" s="18">
        <v>506</v>
      </c>
      <c r="AO11" s="18">
        <v>790</v>
      </c>
      <c r="AP11" s="18">
        <v>88</v>
      </c>
      <c r="AQ11" s="18">
        <v>754</v>
      </c>
      <c r="AR11" s="18">
        <v>410</v>
      </c>
      <c r="AS11" s="18">
        <v>76</v>
      </c>
      <c r="AT11" s="18">
        <v>326</v>
      </c>
      <c r="AU11" s="18">
        <v>536</v>
      </c>
      <c r="AV11" s="18">
        <v>380</v>
      </c>
      <c r="AW11" s="18">
        <v>126</v>
      </c>
      <c r="AX11" s="18">
        <v>306</v>
      </c>
      <c r="AY11" s="18">
        <v>316</v>
      </c>
      <c r="AZ11" s="18">
        <v>76</v>
      </c>
      <c r="BA11" s="18">
        <v>468</v>
      </c>
      <c r="BB11" s="18">
        <v>474</v>
      </c>
      <c r="BC11" s="18">
        <v>384</v>
      </c>
      <c r="BD11" s="18">
        <v>82</v>
      </c>
      <c r="BE11" s="18">
        <v>950</v>
      </c>
      <c r="BF11" s="18">
        <v>546</v>
      </c>
      <c r="BG11" s="53">
        <v>60</v>
      </c>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row>
    <row r="12" spans="1:112" x14ac:dyDescent="0.2">
      <c r="A12" s="15">
        <v>1</v>
      </c>
      <c r="B12" s="16" t="s">
        <v>16</v>
      </c>
      <c r="C12" s="17" t="s">
        <v>13</v>
      </c>
      <c r="D12" s="15">
        <v>1</v>
      </c>
      <c r="E12" s="15">
        <v>0</v>
      </c>
      <c r="F12" s="16">
        <v>0</v>
      </c>
      <c r="G12" s="15">
        <v>3374</v>
      </c>
      <c r="H12" s="15">
        <v>4320</v>
      </c>
      <c r="I12" s="15">
        <v>5288</v>
      </c>
      <c r="J12" s="15">
        <v>0</v>
      </c>
      <c r="K12" s="15">
        <v>3872</v>
      </c>
      <c r="L12" s="15">
        <v>4596</v>
      </c>
      <c r="M12" s="15">
        <v>0</v>
      </c>
      <c r="N12" s="15">
        <v>3082</v>
      </c>
      <c r="O12" s="15">
        <v>4728</v>
      </c>
      <c r="P12" s="15">
        <v>512</v>
      </c>
      <c r="Q12" s="15">
        <v>416</v>
      </c>
      <c r="R12" s="15">
        <v>4304</v>
      </c>
      <c r="S12" s="15">
        <v>162</v>
      </c>
      <c r="T12" s="15">
        <v>5276</v>
      </c>
      <c r="U12" s="15">
        <v>3698</v>
      </c>
      <c r="V12" s="15">
        <v>5428</v>
      </c>
      <c r="W12" s="15">
        <v>0</v>
      </c>
      <c r="X12" s="15">
        <v>2328</v>
      </c>
      <c r="Y12" s="15">
        <v>5854</v>
      </c>
      <c r="Z12" s="15">
        <v>0</v>
      </c>
      <c r="AA12" s="15">
        <v>4162</v>
      </c>
      <c r="AB12" s="15">
        <v>4264</v>
      </c>
      <c r="AC12" s="15">
        <v>958</v>
      </c>
      <c r="AD12" s="15">
        <v>4204</v>
      </c>
      <c r="AE12" s="15">
        <v>3918</v>
      </c>
      <c r="AF12" s="15">
        <v>1380</v>
      </c>
      <c r="AG12" s="15">
        <v>5032</v>
      </c>
      <c r="AH12" s="15">
        <v>4946</v>
      </c>
      <c r="AI12" s="15">
        <v>3846</v>
      </c>
      <c r="AJ12" s="15">
        <v>0</v>
      </c>
      <c r="AK12" s="15">
        <v>3922</v>
      </c>
      <c r="AL12" s="15">
        <v>6212</v>
      </c>
      <c r="AM12" s="15">
        <v>0</v>
      </c>
      <c r="AN12" s="15">
        <v>3452</v>
      </c>
      <c r="AO12" s="15">
        <v>5708</v>
      </c>
      <c r="AP12" s="15">
        <v>344</v>
      </c>
      <c r="AQ12" s="15">
        <v>4086</v>
      </c>
      <c r="AR12" s="15">
        <v>4872</v>
      </c>
      <c r="AS12" s="15">
        <v>620</v>
      </c>
      <c r="AT12" s="15">
        <v>4618</v>
      </c>
      <c r="AU12" s="15">
        <v>4702</v>
      </c>
      <c r="AV12" s="15">
        <v>3664</v>
      </c>
      <c r="AW12" s="15">
        <v>14</v>
      </c>
      <c r="AX12" s="15">
        <v>3120</v>
      </c>
      <c r="AY12" s="15">
        <v>4484</v>
      </c>
      <c r="AZ12" s="15">
        <v>0</v>
      </c>
      <c r="BA12" s="15">
        <v>5646</v>
      </c>
      <c r="BB12" s="15">
        <v>4140</v>
      </c>
      <c r="BC12" s="15">
        <v>6650</v>
      </c>
      <c r="BD12" s="15">
        <v>756</v>
      </c>
      <c r="BE12" s="15">
        <v>4378</v>
      </c>
      <c r="BF12" s="15">
        <v>3360</v>
      </c>
      <c r="BG12" s="52">
        <v>622</v>
      </c>
      <c r="BH12" s="15">
        <f>SUM(G12:G15)/SUM(G8:G15)</f>
        <v>0.24489795918367346</v>
      </c>
      <c r="BI12" s="15">
        <f t="shared" ref="BI12:DH12" si="3">SUM(H12:H15)/SUM(H8:H15)</f>
        <v>0.25171443643397223</v>
      </c>
      <c r="BJ12" s="15">
        <f t="shared" si="3"/>
        <v>0.30225173210161665</v>
      </c>
      <c r="BK12" s="15">
        <f t="shared" si="3"/>
        <v>2.2949426264343392E-3</v>
      </c>
      <c r="BL12" s="15">
        <f t="shared" si="3"/>
        <v>0.24970952749806352</v>
      </c>
      <c r="BM12" s="15">
        <f t="shared" si="3"/>
        <v>0.31315013196708585</v>
      </c>
      <c r="BN12" s="15">
        <f t="shared" si="3"/>
        <v>2.4843656300865243E-3</v>
      </c>
      <c r="BO12" s="15">
        <f t="shared" si="3"/>
        <v>0.24871854613233924</v>
      </c>
      <c r="BP12" s="15">
        <f t="shared" si="3"/>
        <v>0.26505502122866303</v>
      </c>
      <c r="BQ12" s="15">
        <f t="shared" si="3"/>
        <v>7.2239645290364446E-2</v>
      </c>
      <c r="BR12" s="15">
        <f t="shared" si="3"/>
        <v>0.1847697756788666</v>
      </c>
      <c r="BS12" s="15">
        <f t="shared" si="3"/>
        <v>0.25140741883242074</v>
      </c>
      <c r="BT12" s="15">
        <f t="shared" si="3"/>
        <v>3.5559921414538308E-2</v>
      </c>
      <c r="BU12" s="15">
        <f t="shared" si="3"/>
        <v>0.25589020205871138</v>
      </c>
      <c r="BV12" s="15">
        <f t="shared" si="3"/>
        <v>0.25518541797611566</v>
      </c>
      <c r="BW12" s="15">
        <f t="shared" si="3"/>
        <v>0.29888622585647823</v>
      </c>
      <c r="BX12" s="15">
        <f t="shared" si="3"/>
        <v>2.2732617386532882E-3</v>
      </c>
      <c r="BY12" s="15">
        <f t="shared" si="3"/>
        <v>0.26712328767123289</v>
      </c>
      <c r="BZ12" s="15">
        <f t="shared" si="3"/>
        <v>0.30803896878520776</v>
      </c>
      <c r="CA12" s="15">
        <f t="shared" si="3"/>
        <v>2.70929287455974E-3</v>
      </c>
      <c r="CB12" s="15">
        <f t="shared" si="3"/>
        <v>0.22975641869651087</v>
      </c>
      <c r="CC12" s="15">
        <f t="shared" si="3"/>
        <v>0.26273378432152805</v>
      </c>
      <c r="CD12" s="15">
        <f t="shared" si="3"/>
        <v>0.10156827325724609</v>
      </c>
      <c r="CE12" s="15">
        <f t="shared" si="3"/>
        <v>0.2222564734895191</v>
      </c>
      <c r="CF12" s="15">
        <f t="shared" si="3"/>
        <v>0.20989436887301466</v>
      </c>
      <c r="CG12" s="15">
        <f t="shared" si="3"/>
        <v>0.15602898050715888</v>
      </c>
      <c r="CH12" s="15">
        <f t="shared" si="3"/>
        <v>0.26229784366576819</v>
      </c>
      <c r="CI12" s="15">
        <f t="shared" si="3"/>
        <v>0.25757933695566582</v>
      </c>
      <c r="CJ12" s="15">
        <f t="shared" si="3"/>
        <v>0.2895020056745915</v>
      </c>
      <c r="CK12" s="15">
        <f t="shared" si="3"/>
        <v>3.2537100230140463E-3</v>
      </c>
      <c r="CL12" s="15">
        <f t="shared" si="3"/>
        <v>0.25616828860709723</v>
      </c>
      <c r="CM12" s="15">
        <f t="shared" si="3"/>
        <v>0.28844162567952369</v>
      </c>
      <c r="CN12" s="15">
        <f t="shared" si="3"/>
        <v>3.4203720697422208E-3</v>
      </c>
      <c r="CO12" s="15">
        <f t="shared" si="3"/>
        <v>0.25888</v>
      </c>
      <c r="CP12" s="15">
        <f t="shared" si="3"/>
        <v>0.27884890031419596</v>
      </c>
      <c r="CQ12" s="15">
        <f t="shared" si="3"/>
        <v>3.7634408602150539E-2</v>
      </c>
      <c r="CR12" s="15">
        <f t="shared" si="3"/>
        <v>0.2509388869921475</v>
      </c>
      <c r="CS12" s="15">
        <f t="shared" si="3"/>
        <v>0.25715889949466592</v>
      </c>
      <c r="CT12" s="15">
        <f t="shared" si="3"/>
        <v>6.7257488320967299E-2</v>
      </c>
      <c r="CU12" s="15">
        <f t="shared" si="3"/>
        <v>0.23988239363542027</v>
      </c>
      <c r="CV12" s="15">
        <f t="shared" si="3"/>
        <v>0.24166333466613354</v>
      </c>
      <c r="CW12" s="15">
        <f t="shared" si="3"/>
        <v>0.30360457165185112</v>
      </c>
      <c r="CX12" s="15">
        <f t="shared" si="3"/>
        <v>3.4149416833035621E-3</v>
      </c>
      <c r="CY12" s="15">
        <f t="shared" si="3"/>
        <v>0.24095115380110108</v>
      </c>
      <c r="CZ12" s="15">
        <f t="shared" si="3"/>
        <v>0.31604597701149423</v>
      </c>
      <c r="DA12" s="15">
        <f t="shared" si="3"/>
        <v>3.1402974046365567E-3</v>
      </c>
      <c r="DB12" s="15">
        <f t="shared" si="3"/>
        <v>0.25216316440049441</v>
      </c>
      <c r="DC12" s="15">
        <f t="shared" si="3"/>
        <v>0.23109315916122378</v>
      </c>
      <c r="DD12" s="15">
        <f t="shared" si="3"/>
        <v>0.3075096467794598</v>
      </c>
      <c r="DE12" s="15">
        <f t="shared" si="3"/>
        <v>7.7951194274381311E-2</v>
      </c>
      <c r="DF12" s="15">
        <f t="shared" si="3"/>
        <v>0.20122191564840364</v>
      </c>
      <c r="DG12" s="15">
        <f t="shared" si="3"/>
        <v>0.24817746302853572</v>
      </c>
      <c r="DH12" s="15">
        <f t="shared" si="3"/>
        <v>7.7264036155049537E-2</v>
      </c>
    </row>
    <row r="13" spans="1:112" x14ac:dyDescent="0.2">
      <c r="A13" s="18">
        <v>1</v>
      </c>
      <c r="B13" s="19" t="s">
        <v>16</v>
      </c>
      <c r="C13" s="20" t="s">
        <v>19</v>
      </c>
      <c r="D13" s="18">
        <v>1</v>
      </c>
      <c r="E13" s="18">
        <v>0</v>
      </c>
      <c r="F13" s="19">
        <v>1</v>
      </c>
      <c r="G13" s="18">
        <v>602</v>
      </c>
      <c r="H13" s="18">
        <v>882</v>
      </c>
      <c r="I13" s="18">
        <v>2822</v>
      </c>
      <c r="J13" s="18">
        <v>40</v>
      </c>
      <c r="K13" s="18">
        <v>782</v>
      </c>
      <c r="L13" s="18">
        <v>3120</v>
      </c>
      <c r="M13" s="18">
        <v>44</v>
      </c>
      <c r="N13" s="18">
        <v>704</v>
      </c>
      <c r="O13" s="18">
        <v>820</v>
      </c>
      <c r="P13" s="18">
        <v>794</v>
      </c>
      <c r="Q13" s="18">
        <v>100</v>
      </c>
      <c r="R13" s="18">
        <v>872</v>
      </c>
      <c r="S13" s="18">
        <v>540</v>
      </c>
      <c r="T13" s="18">
        <v>920</v>
      </c>
      <c r="U13" s="18">
        <v>796</v>
      </c>
      <c r="V13" s="18">
        <v>2842</v>
      </c>
      <c r="W13" s="18">
        <v>42</v>
      </c>
      <c r="X13" s="18">
        <v>456</v>
      </c>
      <c r="Y13" s="18">
        <v>3226</v>
      </c>
      <c r="Z13" s="18">
        <v>42</v>
      </c>
      <c r="AA13" s="18">
        <v>900</v>
      </c>
      <c r="AB13" s="18">
        <v>544</v>
      </c>
      <c r="AC13" s="18">
        <v>1492</v>
      </c>
      <c r="AD13" s="18">
        <v>580</v>
      </c>
      <c r="AE13" s="18">
        <v>482</v>
      </c>
      <c r="AF13" s="18">
        <v>2212</v>
      </c>
      <c r="AG13" s="18">
        <v>738</v>
      </c>
      <c r="AH13" s="18">
        <v>1000</v>
      </c>
      <c r="AI13" s="18">
        <v>1840</v>
      </c>
      <c r="AJ13" s="18">
        <v>48</v>
      </c>
      <c r="AK13" s="18">
        <v>816</v>
      </c>
      <c r="AL13" s="18">
        <v>2416</v>
      </c>
      <c r="AM13" s="18">
        <v>64</v>
      </c>
      <c r="AN13" s="18">
        <v>808</v>
      </c>
      <c r="AO13" s="18">
        <v>1110</v>
      </c>
      <c r="AP13" s="18">
        <v>614</v>
      </c>
      <c r="AQ13" s="18">
        <v>1034</v>
      </c>
      <c r="AR13" s="18">
        <v>502</v>
      </c>
      <c r="AS13" s="18">
        <v>1310</v>
      </c>
      <c r="AT13" s="18">
        <v>580</v>
      </c>
      <c r="AU13" s="18">
        <v>844</v>
      </c>
      <c r="AV13" s="18">
        <v>2320</v>
      </c>
      <c r="AW13" s="18">
        <v>98</v>
      </c>
      <c r="AX13" s="18">
        <v>556</v>
      </c>
      <c r="AY13" s="18">
        <v>2178</v>
      </c>
      <c r="AZ13" s="18">
        <v>42</v>
      </c>
      <c r="BA13" s="18">
        <v>838</v>
      </c>
      <c r="BB13" s="18">
        <v>834</v>
      </c>
      <c r="BC13" s="18">
        <v>890</v>
      </c>
      <c r="BD13" s="18">
        <v>1012</v>
      </c>
      <c r="BE13" s="18">
        <v>720</v>
      </c>
      <c r="BF13" s="18">
        <v>646</v>
      </c>
      <c r="BG13" s="53">
        <v>1134</v>
      </c>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row>
    <row r="14" spans="1:112" x14ac:dyDescent="0.2">
      <c r="A14" s="18">
        <v>1</v>
      </c>
      <c r="B14" s="19" t="s">
        <v>16</v>
      </c>
      <c r="C14" s="20" t="s">
        <v>20</v>
      </c>
      <c r="D14" s="18">
        <v>1</v>
      </c>
      <c r="E14" s="18">
        <v>1</v>
      </c>
      <c r="F14" s="19">
        <v>0</v>
      </c>
      <c r="G14" s="18">
        <v>348</v>
      </c>
      <c r="H14" s="18">
        <v>420</v>
      </c>
      <c r="I14" s="18">
        <v>166</v>
      </c>
      <c r="J14" s="18">
        <v>0</v>
      </c>
      <c r="K14" s="18">
        <v>442</v>
      </c>
      <c r="L14" s="18">
        <v>246</v>
      </c>
      <c r="M14" s="18">
        <v>0</v>
      </c>
      <c r="N14" s="18">
        <v>410</v>
      </c>
      <c r="O14" s="18">
        <v>486</v>
      </c>
      <c r="P14" s="18">
        <v>2</v>
      </c>
      <c r="Q14" s="18">
        <v>100</v>
      </c>
      <c r="R14" s="18">
        <v>1146</v>
      </c>
      <c r="S14" s="18">
        <v>0</v>
      </c>
      <c r="T14" s="18">
        <v>458</v>
      </c>
      <c r="U14" s="18">
        <v>336</v>
      </c>
      <c r="V14" s="18">
        <v>134</v>
      </c>
      <c r="W14" s="18">
        <v>0</v>
      </c>
      <c r="X14" s="18">
        <v>214</v>
      </c>
      <c r="Y14" s="18">
        <v>140</v>
      </c>
      <c r="Z14" s="18">
        <v>0</v>
      </c>
      <c r="AA14" s="18">
        <v>426</v>
      </c>
      <c r="AB14" s="18">
        <v>412</v>
      </c>
      <c r="AC14" s="18">
        <v>2</v>
      </c>
      <c r="AD14" s="18">
        <v>898</v>
      </c>
      <c r="AE14" s="18">
        <v>1010</v>
      </c>
      <c r="AF14" s="18">
        <v>4</v>
      </c>
      <c r="AG14" s="18">
        <v>406</v>
      </c>
      <c r="AH14" s="18">
        <v>490</v>
      </c>
      <c r="AI14" s="18">
        <v>152</v>
      </c>
      <c r="AJ14" s="18">
        <v>0</v>
      </c>
      <c r="AK14" s="18">
        <v>406</v>
      </c>
      <c r="AL14" s="18">
        <v>226</v>
      </c>
      <c r="AM14" s="18">
        <v>0</v>
      </c>
      <c r="AN14" s="18">
        <v>504</v>
      </c>
      <c r="AO14" s="18">
        <v>838</v>
      </c>
      <c r="AP14" s="18">
        <v>2</v>
      </c>
      <c r="AQ14" s="18">
        <v>628</v>
      </c>
      <c r="AR14" s="18">
        <v>960</v>
      </c>
      <c r="AS14" s="18">
        <v>0</v>
      </c>
      <c r="AT14" s="18">
        <v>312</v>
      </c>
      <c r="AU14" s="18">
        <v>440</v>
      </c>
      <c r="AV14" s="18">
        <v>140</v>
      </c>
      <c r="AW14" s="18">
        <v>2</v>
      </c>
      <c r="AX14" s="18">
        <v>364</v>
      </c>
      <c r="AY14" s="18">
        <v>136</v>
      </c>
      <c r="AZ14" s="18">
        <v>0</v>
      </c>
      <c r="BA14" s="18">
        <v>388</v>
      </c>
      <c r="BB14" s="18">
        <v>342</v>
      </c>
      <c r="BC14" s="18">
        <v>648</v>
      </c>
      <c r="BD14" s="18">
        <v>4</v>
      </c>
      <c r="BE14" s="18">
        <v>870</v>
      </c>
      <c r="BF14" s="18">
        <v>652</v>
      </c>
      <c r="BG14" s="53">
        <v>2</v>
      </c>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row>
    <row r="15" spans="1:112" x14ac:dyDescent="0.2">
      <c r="A15" s="21">
        <v>1</v>
      </c>
      <c r="B15" s="22" t="s">
        <v>16</v>
      </c>
      <c r="C15" s="23" t="s">
        <v>21</v>
      </c>
      <c r="D15" s="21">
        <v>1</v>
      </c>
      <c r="E15" s="21">
        <v>1</v>
      </c>
      <c r="F15" s="22">
        <v>1</v>
      </c>
      <c r="G15" s="21">
        <v>68</v>
      </c>
      <c r="H15" s="21">
        <v>104</v>
      </c>
      <c r="I15" s="21">
        <v>100</v>
      </c>
      <c r="J15" s="21">
        <v>14</v>
      </c>
      <c r="K15" s="21">
        <v>62</v>
      </c>
      <c r="L15" s="21">
        <v>106</v>
      </c>
      <c r="M15" s="21">
        <v>14</v>
      </c>
      <c r="N15" s="21">
        <v>74</v>
      </c>
      <c r="O15" s="21">
        <v>84</v>
      </c>
      <c r="P15" s="21">
        <v>28</v>
      </c>
      <c r="Q15" s="21">
        <v>10</v>
      </c>
      <c r="R15" s="21">
        <v>198</v>
      </c>
      <c r="S15" s="21">
        <v>22</v>
      </c>
      <c r="T15" s="21">
        <v>58</v>
      </c>
      <c r="U15" s="21">
        <v>42</v>
      </c>
      <c r="V15" s="21">
        <v>76</v>
      </c>
      <c r="W15" s="21">
        <v>16</v>
      </c>
      <c r="X15" s="21">
        <v>44</v>
      </c>
      <c r="Y15" s="21">
        <v>76</v>
      </c>
      <c r="Z15" s="21">
        <v>18</v>
      </c>
      <c r="AA15" s="21">
        <v>96</v>
      </c>
      <c r="AB15" s="21">
        <v>62</v>
      </c>
      <c r="AC15" s="21">
        <v>22</v>
      </c>
      <c r="AD15" s="21">
        <v>86</v>
      </c>
      <c r="AE15" s="21">
        <v>114</v>
      </c>
      <c r="AF15" s="21">
        <v>22</v>
      </c>
      <c r="AG15" s="21">
        <v>52</v>
      </c>
      <c r="AH15" s="21">
        <v>106</v>
      </c>
      <c r="AI15" s="21">
        <v>80</v>
      </c>
      <c r="AJ15" s="21">
        <v>34</v>
      </c>
      <c r="AK15" s="21">
        <v>68</v>
      </c>
      <c r="AL15" s="21">
        <v>60</v>
      </c>
      <c r="AM15" s="21">
        <v>18</v>
      </c>
      <c r="AN15" s="21">
        <v>90</v>
      </c>
      <c r="AO15" s="21">
        <v>154</v>
      </c>
      <c r="AP15" s="21">
        <v>20</v>
      </c>
      <c r="AQ15" s="21">
        <v>132</v>
      </c>
      <c r="AR15" s="21">
        <v>78</v>
      </c>
      <c r="AS15" s="21">
        <v>28</v>
      </c>
      <c r="AT15" s="21">
        <v>38</v>
      </c>
      <c r="AU15" s="21">
        <v>58</v>
      </c>
      <c r="AV15" s="21">
        <v>92</v>
      </c>
      <c r="AW15" s="21">
        <v>16</v>
      </c>
      <c r="AX15" s="21">
        <v>74</v>
      </c>
      <c r="AY15" s="21">
        <v>76</v>
      </c>
      <c r="AZ15" s="21">
        <v>26</v>
      </c>
      <c r="BA15" s="21">
        <v>64</v>
      </c>
      <c r="BB15" s="21">
        <v>62</v>
      </c>
      <c r="BC15" s="21">
        <v>100</v>
      </c>
      <c r="BD15" s="21">
        <v>36</v>
      </c>
      <c r="BE15" s="21">
        <v>158</v>
      </c>
      <c r="BF15" s="21">
        <v>108</v>
      </c>
      <c r="BG15" s="54">
        <v>20</v>
      </c>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row>
    <row r="16" spans="1:112" x14ac:dyDescent="0.2">
      <c r="A16" s="24">
        <v>2</v>
      </c>
      <c r="B16" s="25" t="s">
        <v>22</v>
      </c>
      <c r="C16" s="26" t="s">
        <v>17</v>
      </c>
      <c r="D16" s="24">
        <v>0</v>
      </c>
      <c r="E16" s="24">
        <v>0</v>
      </c>
      <c r="F16" s="25">
        <v>0</v>
      </c>
      <c r="G16" s="24">
        <v>2976</v>
      </c>
      <c r="H16" s="24">
        <v>4240</v>
      </c>
      <c r="I16" s="24">
        <v>680</v>
      </c>
      <c r="J16" s="24">
        <v>0</v>
      </c>
      <c r="K16" s="24">
        <v>3376</v>
      </c>
      <c r="L16" s="24">
        <v>752</v>
      </c>
      <c r="M16" s="24">
        <v>0</v>
      </c>
      <c r="N16" s="24">
        <v>3286</v>
      </c>
      <c r="O16" s="24">
        <v>4732</v>
      </c>
      <c r="P16" s="24">
        <v>0</v>
      </c>
      <c r="Q16" s="24">
        <v>4044</v>
      </c>
      <c r="R16" s="24">
        <v>3500</v>
      </c>
      <c r="S16" s="24">
        <v>2</v>
      </c>
      <c r="T16" s="24">
        <v>4820</v>
      </c>
      <c r="U16" s="24">
        <v>4258</v>
      </c>
      <c r="V16" s="24">
        <v>1340</v>
      </c>
      <c r="W16" s="24">
        <v>0</v>
      </c>
      <c r="X16" s="24">
        <v>1470</v>
      </c>
      <c r="Y16" s="24">
        <v>728</v>
      </c>
      <c r="Z16" s="24">
        <v>0</v>
      </c>
      <c r="AA16" s="24">
        <v>2850</v>
      </c>
      <c r="AB16" s="24">
        <v>6354</v>
      </c>
      <c r="AC16" s="24">
        <v>16</v>
      </c>
      <c r="AD16" s="24">
        <v>1250</v>
      </c>
      <c r="AE16" s="24">
        <v>7802</v>
      </c>
      <c r="AF16" s="24">
        <v>22</v>
      </c>
      <c r="AG16" s="24">
        <v>4384</v>
      </c>
      <c r="AH16" s="24">
        <v>5294</v>
      </c>
      <c r="AI16" s="24">
        <v>1346</v>
      </c>
      <c r="AJ16" s="24">
        <v>2</v>
      </c>
      <c r="AK16" s="24">
        <v>3504</v>
      </c>
      <c r="AL16" s="24">
        <v>2210</v>
      </c>
      <c r="AM16" s="24">
        <v>0</v>
      </c>
      <c r="AN16" s="24">
        <v>2978</v>
      </c>
      <c r="AO16" s="24">
        <v>4810</v>
      </c>
      <c r="AP16" s="24">
        <v>8</v>
      </c>
      <c r="AQ16" s="24">
        <v>3562</v>
      </c>
      <c r="AR16" s="24">
        <v>4428</v>
      </c>
      <c r="AS16" s="24">
        <v>8</v>
      </c>
      <c r="AT16" s="24">
        <v>4452</v>
      </c>
      <c r="AU16" s="24">
        <v>4146</v>
      </c>
      <c r="AV16" s="24">
        <v>466</v>
      </c>
      <c r="AW16" s="24">
        <v>0</v>
      </c>
      <c r="AX16" s="24">
        <v>3410</v>
      </c>
      <c r="AY16" s="24">
        <v>978</v>
      </c>
      <c r="AZ16" s="24">
        <v>4</v>
      </c>
      <c r="BA16" s="24">
        <v>5852</v>
      </c>
      <c r="BB16" s="24">
        <v>4072</v>
      </c>
      <c r="BC16" s="24">
        <v>6080</v>
      </c>
      <c r="BD16" s="24">
        <v>16</v>
      </c>
      <c r="BE16" s="24">
        <v>5688</v>
      </c>
      <c r="BF16" s="24">
        <v>4030</v>
      </c>
      <c r="BG16" s="55">
        <v>4</v>
      </c>
      <c r="BH16" s="24">
        <f>SUM(G16:G17,G20:G21)/SUM(G16:G23)</f>
        <v>0.25642111205193341</v>
      </c>
      <c r="BI16" s="24">
        <f t="shared" ref="BI16:DH16" si="4">SUM(H16:H17,H20:H21)/SUM(H16:H23)</f>
        <v>0.24941154316919312</v>
      </c>
      <c r="BJ16" s="24">
        <f t="shared" si="4"/>
        <v>4.9276098552197105E-2</v>
      </c>
      <c r="BK16" s="24">
        <f t="shared" si="4"/>
        <v>4.3310875842155917E-3</v>
      </c>
      <c r="BL16" s="24">
        <f t="shared" si="4"/>
        <v>0.25924198250728864</v>
      </c>
      <c r="BM16" s="24">
        <f t="shared" si="4"/>
        <v>5.4039301310043669E-2</v>
      </c>
      <c r="BN16" s="24">
        <f t="shared" si="4"/>
        <v>3.2729398012857976E-3</v>
      </c>
      <c r="BO16" s="24">
        <f t="shared" si="4"/>
        <v>0.27587172664892873</v>
      </c>
      <c r="BP16" s="24">
        <f t="shared" si="4"/>
        <v>0.2804217450183788</v>
      </c>
      <c r="BQ16" s="24">
        <f t="shared" si="4"/>
        <v>7.4580484773151025E-3</v>
      </c>
      <c r="BR16" s="24">
        <f t="shared" si="4"/>
        <v>0.29292808424075623</v>
      </c>
      <c r="BS16" s="24">
        <f t="shared" si="4"/>
        <v>0.23945462292288028</v>
      </c>
      <c r="BT16" s="24">
        <f t="shared" si="4"/>
        <v>6.6273932253313695E-3</v>
      </c>
      <c r="BU16" s="24">
        <f t="shared" si="4"/>
        <v>0.26222137185496985</v>
      </c>
      <c r="BV16" s="24">
        <f t="shared" si="4"/>
        <v>0.29099932325738775</v>
      </c>
      <c r="BW16" s="24">
        <f t="shared" si="4"/>
        <v>7.7007054081289883E-2</v>
      </c>
      <c r="BX16" s="24">
        <f t="shared" si="4"/>
        <v>4.2153669285303697E-3</v>
      </c>
      <c r="BY16" s="24">
        <f t="shared" si="4"/>
        <v>0.26688907422852376</v>
      </c>
      <c r="BZ16" s="24">
        <f t="shared" si="4"/>
        <v>6.9254984260230856E-2</v>
      </c>
      <c r="CA16" s="24">
        <f t="shared" si="4"/>
        <v>4.608294930875576E-3</v>
      </c>
      <c r="CB16" s="24">
        <f t="shared" si="4"/>
        <v>0.23013537374926427</v>
      </c>
      <c r="CC16" s="24">
        <f t="shared" si="4"/>
        <v>0.38917019737521957</v>
      </c>
      <c r="CD16" s="24">
        <f t="shared" si="4"/>
        <v>6.1773925871288953E-3</v>
      </c>
      <c r="CE16" s="24">
        <f t="shared" si="4"/>
        <v>0.21458527493010252</v>
      </c>
      <c r="CF16" s="24">
        <f t="shared" si="4"/>
        <v>0.41026339691189828</v>
      </c>
      <c r="CG16" s="24">
        <f t="shared" si="4"/>
        <v>8.0678527099710389E-3</v>
      </c>
      <c r="CH16" s="24">
        <f t="shared" si="4"/>
        <v>0.25404796064767371</v>
      </c>
      <c r="CI16" s="24">
        <f t="shared" si="4"/>
        <v>0.27020388111029231</v>
      </c>
      <c r="CJ16" s="24">
        <f t="shared" si="4"/>
        <v>0.1155755140628693</v>
      </c>
      <c r="CK16" s="24">
        <f t="shared" si="4"/>
        <v>5.9375000000000001E-3</v>
      </c>
      <c r="CL16" s="24">
        <f t="shared" si="4"/>
        <v>0.2619106090373281</v>
      </c>
      <c r="CM16" s="24">
        <f t="shared" si="4"/>
        <v>0.11760305229296028</v>
      </c>
      <c r="CN16" s="24">
        <f t="shared" si="4"/>
        <v>3.4968528324507944E-3</v>
      </c>
      <c r="CO16" s="24">
        <f t="shared" si="4"/>
        <v>0.24600262123197902</v>
      </c>
      <c r="CP16" s="24">
        <f t="shared" si="4"/>
        <v>0.26539917412250519</v>
      </c>
      <c r="CQ16" s="24">
        <f t="shared" si="4"/>
        <v>6.3188128291048352E-3</v>
      </c>
      <c r="CR16" s="24">
        <f t="shared" si="4"/>
        <v>0.23383134463050237</v>
      </c>
      <c r="CS16" s="24">
        <f t="shared" si="4"/>
        <v>0.24525374224169405</v>
      </c>
      <c r="CT16" s="24">
        <f t="shared" si="4"/>
        <v>4.5908505154639177E-3</v>
      </c>
      <c r="CU16" s="24">
        <f t="shared" si="4"/>
        <v>0.25012251298637656</v>
      </c>
      <c r="CV16" s="24">
        <f t="shared" si="4"/>
        <v>0.25297504798464493</v>
      </c>
      <c r="CW16" s="24">
        <f t="shared" si="4"/>
        <v>6.1794228356336259E-2</v>
      </c>
      <c r="CX16" s="24">
        <f t="shared" si="4"/>
        <v>6.3825260619814195E-3</v>
      </c>
      <c r="CY16" s="24">
        <f t="shared" si="4"/>
        <v>0.25913413413413411</v>
      </c>
      <c r="CZ16" s="24">
        <f t="shared" si="4"/>
        <v>7.3024308631040258E-2</v>
      </c>
      <c r="DA16" s="24">
        <f t="shared" si="4"/>
        <v>7.2498791686805217E-3</v>
      </c>
      <c r="DB16" s="24">
        <f t="shared" si="4"/>
        <v>0.26663513087354146</v>
      </c>
      <c r="DC16" s="24">
        <f t="shared" si="4"/>
        <v>0.26621621621621622</v>
      </c>
      <c r="DD16" s="24">
        <f t="shared" si="4"/>
        <v>0.27492679919864388</v>
      </c>
      <c r="DE16" s="24">
        <f t="shared" si="4"/>
        <v>6.0645642843814148E-3</v>
      </c>
      <c r="DF16" s="24">
        <f t="shared" si="4"/>
        <v>0.25896326710169365</v>
      </c>
      <c r="DG16" s="24">
        <f t="shared" si="4"/>
        <v>0.29895685158843055</v>
      </c>
      <c r="DH16" s="24">
        <f t="shared" si="4"/>
        <v>4.6943948924983566E-3</v>
      </c>
    </row>
    <row r="17" spans="1:112" x14ac:dyDescent="0.2">
      <c r="A17" s="18">
        <v>2</v>
      </c>
      <c r="B17" s="19" t="s">
        <v>22</v>
      </c>
      <c r="C17" s="20" t="s">
        <v>15</v>
      </c>
      <c r="D17" s="18">
        <v>0</v>
      </c>
      <c r="E17" s="18">
        <v>0</v>
      </c>
      <c r="F17" s="19">
        <v>1</v>
      </c>
      <c r="G17" s="18">
        <v>314</v>
      </c>
      <c r="H17" s="18">
        <v>542</v>
      </c>
      <c r="I17" s="18">
        <v>314</v>
      </c>
      <c r="J17" s="18">
        <v>78</v>
      </c>
      <c r="K17" s="18">
        <v>550</v>
      </c>
      <c r="L17" s="18">
        <v>296</v>
      </c>
      <c r="M17" s="18">
        <v>46</v>
      </c>
      <c r="N17" s="18">
        <v>250</v>
      </c>
      <c r="O17" s="18">
        <v>318</v>
      </c>
      <c r="P17" s="18">
        <v>84</v>
      </c>
      <c r="Q17" s="18">
        <v>312</v>
      </c>
      <c r="R17" s="18">
        <v>178</v>
      </c>
      <c r="S17" s="18">
        <v>96</v>
      </c>
      <c r="T17" s="18">
        <v>304</v>
      </c>
      <c r="U17" s="18">
        <v>392</v>
      </c>
      <c r="V17" s="18">
        <v>302</v>
      </c>
      <c r="W17" s="18">
        <v>66</v>
      </c>
      <c r="X17" s="18">
        <v>212</v>
      </c>
      <c r="Y17" s="18">
        <v>260</v>
      </c>
      <c r="Z17" s="18">
        <v>44</v>
      </c>
      <c r="AA17" s="18">
        <v>368</v>
      </c>
      <c r="AB17" s="18">
        <v>442</v>
      </c>
      <c r="AC17" s="18">
        <v>74</v>
      </c>
      <c r="AD17" s="18">
        <v>288</v>
      </c>
      <c r="AE17" s="18">
        <v>388</v>
      </c>
      <c r="AF17" s="18">
        <v>82</v>
      </c>
      <c r="AG17" s="18">
        <v>268</v>
      </c>
      <c r="AH17" s="18">
        <v>626</v>
      </c>
      <c r="AI17" s="18">
        <v>372</v>
      </c>
      <c r="AJ17" s="18">
        <v>90</v>
      </c>
      <c r="AK17" s="18">
        <v>382</v>
      </c>
      <c r="AL17" s="18">
        <v>572</v>
      </c>
      <c r="AM17" s="18">
        <v>56</v>
      </c>
      <c r="AN17" s="18">
        <v>404</v>
      </c>
      <c r="AO17" s="18">
        <v>422</v>
      </c>
      <c r="AP17" s="18">
        <v>98</v>
      </c>
      <c r="AQ17" s="18">
        <v>534</v>
      </c>
      <c r="AR17" s="18">
        <v>400</v>
      </c>
      <c r="AS17" s="18">
        <v>84</v>
      </c>
      <c r="AT17" s="18">
        <v>302</v>
      </c>
      <c r="AU17" s="18">
        <v>540</v>
      </c>
      <c r="AV17" s="18">
        <v>210</v>
      </c>
      <c r="AW17" s="18">
        <v>126</v>
      </c>
      <c r="AX17" s="18">
        <v>334</v>
      </c>
      <c r="AY17" s="18">
        <v>284</v>
      </c>
      <c r="AZ17" s="18">
        <v>110</v>
      </c>
      <c r="BA17" s="18">
        <v>438</v>
      </c>
      <c r="BB17" s="18">
        <v>300</v>
      </c>
      <c r="BC17" s="18">
        <v>420</v>
      </c>
      <c r="BD17" s="18">
        <v>82</v>
      </c>
      <c r="BE17" s="18">
        <v>640</v>
      </c>
      <c r="BF17" s="18">
        <v>360</v>
      </c>
      <c r="BG17" s="53">
        <v>62</v>
      </c>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row>
    <row r="18" spans="1:112" x14ac:dyDescent="0.2">
      <c r="A18" s="12">
        <v>2</v>
      </c>
      <c r="B18" s="13" t="s">
        <v>22</v>
      </c>
      <c r="C18" s="14" t="s">
        <v>14</v>
      </c>
      <c r="D18" s="12">
        <v>0</v>
      </c>
      <c r="E18" s="12">
        <v>1</v>
      </c>
      <c r="F18" s="13">
        <v>0</v>
      </c>
      <c r="G18" s="12">
        <v>4124</v>
      </c>
      <c r="H18" s="12">
        <v>6134</v>
      </c>
      <c r="I18" s="12">
        <v>3496</v>
      </c>
      <c r="J18" s="12">
        <v>14</v>
      </c>
      <c r="K18" s="12">
        <v>5304</v>
      </c>
      <c r="L18" s="12">
        <v>3178</v>
      </c>
      <c r="M18" s="12">
        <v>6</v>
      </c>
      <c r="N18" s="12">
        <v>4650</v>
      </c>
      <c r="O18" s="12">
        <v>7286</v>
      </c>
      <c r="P18" s="12">
        <v>354</v>
      </c>
      <c r="Q18" s="12">
        <v>7404</v>
      </c>
      <c r="R18" s="12">
        <v>8292</v>
      </c>
      <c r="S18" s="12">
        <v>1600</v>
      </c>
      <c r="T18" s="12">
        <v>5690</v>
      </c>
      <c r="U18" s="12">
        <v>5020</v>
      </c>
      <c r="V18" s="12">
        <v>3258</v>
      </c>
      <c r="W18" s="12">
        <v>10</v>
      </c>
      <c r="X18" s="12">
        <v>2078</v>
      </c>
      <c r="Y18" s="12">
        <v>2892</v>
      </c>
      <c r="Z18" s="12">
        <v>10</v>
      </c>
      <c r="AA18" s="12">
        <v>4842</v>
      </c>
      <c r="AB18" s="12">
        <v>5304</v>
      </c>
      <c r="AC18" s="12">
        <v>1186</v>
      </c>
      <c r="AD18" s="12">
        <v>2724</v>
      </c>
      <c r="AE18" s="12">
        <v>7868</v>
      </c>
      <c r="AF18" s="12">
        <v>2488</v>
      </c>
      <c r="AG18" s="12">
        <v>5444</v>
      </c>
      <c r="AH18" s="12">
        <v>7414</v>
      </c>
      <c r="AI18" s="12">
        <v>3642</v>
      </c>
      <c r="AJ18" s="12">
        <v>18</v>
      </c>
      <c r="AK18" s="12">
        <v>4978</v>
      </c>
      <c r="AL18" s="12">
        <v>5302</v>
      </c>
      <c r="AM18" s="12">
        <v>6</v>
      </c>
      <c r="AN18" s="12">
        <v>5506</v>
      </c>
      <c r="AO18" s="12">
        <v>7256</v>
      </c>
      <c r="AP18" s="12">
        <v>260</v>
      </c>
      <c r="AQ18" s="12">
        <v>6284</v>
      </c>
      <c r="AR18" s="12">
        <v>9158</v>
      </c>
      <c r="AS18" s="12">
        <v>862</v>
      </c>
      <c r="AT18" s="12">
        <v>5862</v>
      </c>
      <c r="AU18" s="12">
        <v>6790</v>
      </c>
      <c r="AV18" s="12">
        <v>2544</v>
      </c>
      <c r="AW18" s="12">
        <v>8</v>
      </c>
      <c r="AX18" s="12">
        <v>4860</v>
      </c>
      <c r="AY18" s="12">
        <v>3474</v>
      </c>
      <c r="AZ18" s="12">
        <v>10</v>
      </c>
      <c r="BA18" s="12">
        <v>6996</v>
      </c>
      <c r="BB18" s="12">
        <v>4510</v>
      </c>
      <c r="BC18" s="12">
        <v>8846</v>
      </c>
      <c r="BD18" s="12">
        <v>776</v>
      </c>
      <c r="BE18" s="12">
        <v>9384</v>
      </c>
      <c r="BF18" s="12">
        <v>5386</v>
      </c>
      <c r="BG18" s="51">
        <v>830</v>
      </c>
      <c r="BH18" s="12">
        <f>IF((1-SUM(BH16,BH19,BH22))&gt;$BI$1,1-SUM(BH16,BH19,BH22),G18/SUM(G16:G23))</f>
        <v>0.20688681907987572</v>
      </c>
      <c r="BI18" s="12">
        <f t="shared" ref="BI18:DH18" si="5">IF((1-SUM(BI16,BI19,BI22))&gt;$BI$1,1-SUM(BI16,BI19,BI22),H18/SUM(H16:H23))</f>
        <v>0.19687411731475368</v>
      </c>
      <c r="BJ18" s="12">
        <f t="shared" si="5"/>
        <v>3.0734061468122964E-2</v>
      </c>
      <c r="BK18" s="12">
        <f t="shared" si="5"/>
        <v>6.7372473532242546E-4</v>
      </c>
      <c r="BL18" s="12">
        <f t="shared" si="5"/>
        <v>0.19790087463556838</v>
      </c>
      <c r="BM18" s="12">
        <f t="shared" si="5"/>
        <v>3.5480349344978235E-2</v>
      </c>
      <c r="BN18" s="12">
        <f t="shared" si="5"/>
        <v>3.5067212156633545E-4</v>
      </c>
      <c r="BO18" s="12">
        <f t="shared" si="5"/>
        <v>0.24478364374737427</v>
      </c>
      <c r="BP18" s="12">
        <f t="shared" si="5"/>
        <v>0.2738440704198104</v>
      </c>
      <c r="BQ18" s="12">
        <f t="shared" si="5"/>
        <v>2.2001243008079551E-2</v>
      </c>
      <c r="BR18" s="12">
        <f t="shared" si="5"/>
        <v>0.37333971520880704</v>
      </c>
      <c r="BS18" s="12">
        <f t="shared" si="5"/>
        <v>0.36631870472944184</v>
      </c>
      <c r="BT18" s="12">
        <f t="shared" si="5"/>
        <v>7.3637702503681887E-2</v>
      </c>
      <c r="BU18" s="12">
        <f t="shared" si="5"/>
        <v>0.21228355496029838</v>
      </c>
      <c r="BV18" s="12">
        <f t="shared" si="5"/>
        <v>0.19997744191292588</v>
      </c>
      <c r="BW18" s="12">
        <f t="shared" si="5"/>
        <v>3.5354383607658746E-2</v>
      </c>
      <c r="BX18" s="12">
        <f t="shared" si="5"/>
        <v>4.7901896915117836E-4</v>
      </c>
      <c r="BY18" s="12">
        <f t="shared" si="5"/>
        <v>0.1807061440088964</v>
      </c>
      <c r="BZ18" s="12">
        <f t="shared" si="5"/>
        <v>3.5093855660487172E-2</v>
      </c>
      <c r="CA18" s="12">
        <f t="shared" si="5"/>
        <v>7.9453360877165108E-4</v>
      </c>
      <c r="CB18" s="12">
        <f t="shared" si="5"/>
        <v>0.16021188934667452</v>
      </c>
      <c r="CC18" s="12">
        <f t="shared" si="5"/>
        <v>0.1856980469153664</v>
      </c>
      <c r="CD18" s="12">
        <f t="shared" si="5"/>
        <v>5.4674534390558728E-2</v>
      </c>
      <c r="CE18" s="12">
        <f t="shared" si="5"/>
        <v>0.18033550792171482</v>
      </c>
      <c r="CF18" s="12">
        <f t="shared" si="5"/>
        <v>0.28991825613079014</v>
      </c>
      <c r="CG18" s="12">
        <f t="shared" si="5"/>
        <v>0.12867190732312783</v>
      </c>
      <c r="CH18" s="12">
        <f t="shared" si="5"/>
        <v>0.22832547653207624</v>
      </c>
      <c r="CI18" s="12">
        <f t="shared" si="5"/>
        <v>0.212069106689593</v>
      </c>
      <c r="CJ18" s="12">
        <f t="shared" si="5"/>
        <v>9.3122193334909009E-2</v>
      </c>
      <c r="CK18" s="12">
        <f t="shared" si="5"/>
        <v>9.3749999999999997E-4</v>
      </c>
      <c r="CL18" s="12">
        <f t="shared" si="5"/>
        <v>0.22003929273084477</v>
      </c>
      <c r="CM18" s="12">
        <f t="shared" si="5"/>
        <v>8.5284656242986423E-2</v>
      </c>
      <c r="CN18" s="12">
        <f t="shared" si="5"/>
        <v>2.9973024278149663E-4</v>
      </c>
      <c r="CO18" s="12">
        <f t="shared" si="5"/>
        <v>0.2709043250327654</v>
      </c>
      <c r="CP18" s="12">
        <f t="shared" si="5"/>
        <v>0.21085684790089476</v>
      </c>
      <c r="CQ18" s="12">
        <f t="shared" si="5"/>
        <v>1.2446146481570129E-2</v>
      </c>
      <c r="CR18" s="12">
        <f t="shared" si="5"/>
        <v>0.21247367893311941</v>
      </c>
      <c r="CS18" s="12">
        <f t="shared" si="5"/>
        <v>0.34711573566995257</v>
      </c>
      <c r="CT18" s="12">
        <f t="shared" si="5"/>
        <v>3.471327319587629E-2</v>
      </c>
      <c r="CU18" s="12">
        <f t="shared" si="5"/>
        <v>0.23179457022444372</v>
      </c>
      <c r="CV18" s="12">
        <f t="shared" si="5"/>
        <v>0.22562380038387708</v>
      </c>
      <c r="CW18" s="12">
        <f t="shared" si="5"/>
        <v>4.4071518193224524E-2</v>
      </c>
      <c r="CX18" s="12">
        <f t="shared" si="5"/>
        <v>2.8366782497695197E-4</v>
      </c>
      <c r="CY18" s="12">
        <f t="shared" si="5"/>
        <v>0.22334834834834838</v>
      </c>
      <c r="CZ18" s="12">
        <f t="shared" si="5"/>
        <v>5.2652298002165199E-2</v>
      </c>
      <c r="DA18" s="12">
        <f t="shared" si="5"/>
        <v>4.833252779120348E-4</v>
      </c>
      <c r="DB18" s="12">
        <f t="shared" si="5"/>
        <v>0.2094765058341217</v>
      </c>
      <c r="DC18" s="12">
        <f t="shared" si="5"/>
        <v>0.18704954954954955</v>
      </c>
      <c r="DD18" s="12">
        <f t="shared" si="5"/>
        <v>0.27161349976883953</v>
      </c>
      <c r="DE18" s="12">
        <f t="shared" si="5"/>
        <v>3.6200783728307519E-2</v>
      </c>
      <c r="DF18" s="12">
        <f t="shared" si="5"/>
        <v>0.2573502456191803</v>
      </c>
      <c r="DG18" s="12">
        <f t="shared" si="5"/>
        <v>0.22297297297297303</v>
      </c>
      <c r="DH18" s="12">
        <f t="shared" si="5"/>
        <v>3.8963477607736365E-2</v>
      </c>
    </row>
    <row r="19" spans="1:112" x14ac:dyDescent="0.2">
      <c r="A19" s="15">
        <v>2</v>
      </c>
      <c r="B19" s="16" t="s">
        <v>22</v>
      </c>
      <c r="C19" s="17" t="s">
        <v>18</v>
      </c>
      <c r="D19" s="15">
        <v>0</v>
      </c>
      <c r="E19" s="15">
        <v>1</v>
      </c>
      <c r="F19" s="16">
        <v>1</v>
      </c>
      <c r="G19" s="15">
        <v>3246</v>
      </c>
      <c r="H19" s="15">
        <v>5346</v>
      </c>
      <c r="I19" s="15">
        <v>13294</v>
      </c>
      <c r="J19" s="15">
        <v>20646</v>
      </c>
      <c r="K19" s="15">
        <v>3886</v>
      </c>
      <c r="L19" s="15">
        <v>12266</v>
      </c>
      <c r="M19" s="15">
        <v>17020</v>
      </c>
      <c r="N19" s="15">
        <v>2288</v>
      </c>
      <c r="O19" s="15">
        <v>2176</v>
      </c>
      <c r="P19" s="15">
        <v>14912</v>
      </c>
      <c r="Q19" s="15">
        <v>1622</v>
      </c>
      <c r="R19" s="15">
        <v>966</v>
      </c>
      <c r="S19" s="15">
        <v>17232</v>
      </c>
      <c r="T19" s="15">
        <v>4918</v>
      </c>
      <c r="U19" s="15">
        <v>3810</v>
      </c>
      <c r="V19" s="15">
        <v>12496</v>
      </c>
      <c r="W19" s="15">
        <v>20744</v>
      </c>
      <c r="X19" s="15">
        <v>1632</v>
      </c>
      <c r="Y19" s="15">
        <v>8972</v>
      </c>
      <c r="Z19" s="15">
        <v>12484</v>
      </c>
      <c r="AA19" s="15">
        <v>3218</v>
      </c>
      <c r="AB19" s="15">
        <v>2536</v>
      </c>
      <c r="AC19" s="15">
        <v>18174</v>
      </c>
      <c r="AD19" s="15">
        <v>2158</v>
      </c>
      <c r="AE19" s="15">
        <v>1522</v>
      </c>
      <c r="AF19" s="15">
        <v>12058</v>
      </c>
      <c r="AG19" s="15">
        <v>4850</v>
      </c>
      <c r="AH19" s="15">
        <v>5332</v>
      </c>
      <c r="AI19" s="15">
        <v>7138</v>
      </c>
      <c r="AJ19" s="15">
        <v>19036</v>
      </c>
      <c r="AK19" s="15">
        <v>3618</v>
      </c>
      <c r="AL19" s="15">
        <v>11386</v>
      </c>
      <c r="AM19" s="15">
        <v>19908</v>
      </c>
      <c r="AN19" s="15">
        <v>3050</v>
      </c>
      <c r="AO19" s="15">
        <v>3304</v>
      </c>
      <c r="AP19" s="15">
        <v>19976</v>
      </c>
      <c r="AQ19" s="15">
        <v>4424</v>
      </c>
      <c r="AR19" s="15">
        <v>3026</v>
      </c>
      <c r="AS19" s="15">
        <v>22362</v>
      </c>
      <c r="AT19" s="15">
        <v>4608</v>
      </c>
      <c r="AU19" s="15">
        <v>4220</v>
      </c>
      <c r="AV19" s="15">
        <v>6062</v>
      </c>
      <c r="AW19" s="15">
        <v>27970</v>
      </c>
      <c r="AX19" s="15">
        <v>3544</v>
      </c>
      <c r="AY19" s="15">
        <v>9444</v>
      </c>
      <c r="AZ19" s="15">
        <v>20462</v>
      </c>
      <c r="BA19" s="15">
        <v>5738</v>
      </c>
      <c r="BB19" s="15">
        <v>4022</v>
      </c>
      <c r="BC19" s="15">
        <v>4392</v>
      </c>
      <c r="BD19" s="15">
        <v>19214</v>
      </c>
      <c r="BE19" s="15">
        <v>5308</v>
      </c>
      <c r="BF19" s="15">
        <v>2176</v>
      </c>
      <c r="BG19" s="52">
        <v>18974</v>
      </c>
      <c r="BH19" s="15">
        <f>SUM(G17,G19,G21,G23)/SUM(G16:G23)</f>
        <v>0.2888794806661022</v>
      </c>
      <c r="BI19" s="15">
        <f t="shared" ref="BI19:DH19" si="6">SUM(H17,H19,H21,H23)/SUM(H16:H23)</f>
        <v>0.31927313812258734</v>
      </c>
      <c r="BJ19" s="15">
        <f t="shared" si="6"/>
        <v>0.6728473456946914</v>
      </c>
      <c r="BK19" s="15">
        <f t="shared" si="6"/>
        <v>0.99932627526467754</v>
      </c>
      <c r="BL19" s="15">
        <f t="shared" si="6"/>
        <v>0.30763848396501459</v>
      </c>
      <c r="BM19" s="15">
        <f t="shared" si="6"/>
        <v>0.66066229985443958</v>
      </c>
      <c r="BN19" s="15">
        <f t="shared" si="6"/>
        <v>0.99964932787843364</v>
      </c>
      <c r="BO19" s="15">
        <f t="shared" si="6"/>
        <v>0.21271530597955468</v>
      </c>
      <c r="BP19" s="15">
        <f t="shared" si="6"/>
        <v>0.14761075643257884</v>
      </c>
      <c r="BQ19" s="15">
        <f t="shared" si="6"/>
        <v>0.95860783095090119</v>
      </c>
      <c r="BR19" s="15">
        <f t="shared" si="6"/>
        <v>0.13437836544214432</v>
      </c>
      <c r="BS19" s="15">
        <f t="shared" si="6"/>
        <v>8.319130805283341E-2</v>
      </c>
      <c r="BT19" s="15">
        <f t="shared" si="6"/>
        <v>0.87076583210603831</v>
      </c>
      <c r="BU19" s="15">
        <f t="shared" si="6"/>
        <v>0.27800631397684877</v>
      </c>
      <c r="BV19" s="15">
        <f t="shared" si="6"/>
        <v>0.26923076923076922</v>
      </c>
      <c r="BW19" s="15">
        <f t="shared" si="6"/>
        <v>0.61807188444743033</v>
      </c>
      <c r="BX19" s="15">
        <f t="shared" si="6"/>
        <v>0.99942517723701862</v>
      </c>
      <c r="BY19" s="15">
        <f t="shared" si="6"/>
        <v>0.3019182652210175</v>
      </c>
      <c r="BZ19" s="15">
        <f t="shared" si="6"/>
        <v>0.64486417162177923</v>
      </c>
      <c r="CA19" s="15">
        <f t="shared" si="6"/>
        <v>0.99920546639122831</v>
      </c>
      <c r="CB19" s="15">
        <f t="shared" si="6"/>
        <v>0.27345497351383169</v>
      </c>
      <c r="CC19" s="15">
        <f t="shared" si="6"/>
        <v>0.18135785884054975</v>
      </c>
      <c r="CD19" s="15">
        <f t="shared" si="6"/>
        <v>0.90291351650378016</v>
      </c>
      <c r="CE19" s="15">
        <f t="shared" si="6"/>
        <v>0.35298229263746506</v>
      </c>
      <c r="CF19" s="15">
        <f t="shared" si="6"/>
        <v>9.8183469573115356E-2</v>
      </c>
      <c r="CG19" s="15">
        <f t="shared" si="6"/>
        <v>0.75103434009102188</v>
      </c>
      <c r="CH19" s="15">
        <f t="shared" si="6"/>
        <v>0.28345972535355607</v>
      </c>
      <c r="CI19" s="15">
        <f t="shared" si="6"/>
        <v>0.281912715958405</v>
      </c>
      <c r="CJ19" s="15">
        <f t="shared" si="6"/>
        <v>0.52978019380761054</v>
      </c>
      <c r="CK19" s="15">
        <f t="shared" si="6"/>
        <v>0.99895833333333328</v>
      </c>
      <c r="CL19" s="15">
        <f t="shared" si="6"/>
        <v>0.28438113948919452</v>
      </c>
      <c r="CM19" s="15">
        <f t="shared" si="6"/>
        <v>0.5253983691179771</v>
      </c>
      <c r="CN19" s="15">
        <f t="shared" si="6"/>
        <v>0.99970026975721848</v>
      </c>
      <c r="CO19" s="15">
        <f t="shared" si="6"/>
        <v>0.2653997378768021</v>
      </c>
      <c r="CP19" s="15">
        <f t="shared" si="6"/>
        <v>0.20302821748107364</v>
      </c>
      <c r="CQ19" s="15">
        <f t="shared" si="6"/>
        <v>0.97845859262805168</v>
      </c>
      <c r="CR19" s="15">
        <f t="shared" si="6"/>
        <v>0.29589892710317856</v>
      </c>
      <c r="CS19" s="15">
        <f t="shared" si="6"/>
        <v>0.18400876232201532</v>
      </c>
      <c r="CT19" s="15">
        <f t="shared" si="6"/>
        <v>0.93822487113402064</v>
      </c>
      <c r="CU19" s="15">
        <f t="shared" si="6"/>
        <v>0.26413799862785453</v>
      </c>
      <c r="CV19" s="15">
        <f t="shared" si="6"/>
        <v>0.27456813819577736</v>
      </c>
      <c r="CW19" s="15">
        <f t="shared" si="6"/>
        <v>0.62202007528230863</v>
      </c>
      <c r="CX19" s="15">
        <f t="shared" si="6"/>
        <v>0.99971633217502309</v>
      </c>
      <c r="CY19" s="15">
        <f t="shared" si="6"/>
        <v>0.27752752752752752</v>
      </c>
      <c r="CZ19" s="15">
        <f t="shared" si="6"/>
        <v>0.5720893612833382</v>
      </c>
      <c r="DA19" s="15">
        <f t="shared" si="6"/>
        <v>0.9993233446109232</v>
      </c>
      <c r="DB19" s="15">
        <f t="shared" si="6"/>
        <v>0.27380952380952384</v>
      </c>
      <c r="DC19" s="15">
        <f t="shared" si="6"/>
        <v>0.27331081081081082</v>
      </c>
      <c r="DD19" s="15">
        <f t="shared" si="6"/>
        <v>0.21390044691015564</v>
      </c>
      <c r="DE19" s="15">
        <f t="shared" si="6"/>
        <v>0.93384959880574736</v>
      </c>
      <c r="DF19" s="15">
        <f t="shared" si="6"/>
        <v>0.25427084097074565</v>
      </c>
      <c r="DG19" s="15">
        <f t="shared" si="6"/>
        <v>0.18646277856804172</v>
      </c>
      <c r="DH19" s="15">
        <f t="shared" si="6"/>
        <v>0.93653178105342216</v>
      </c>
    </row>
    <row r="20" spans="1:112" x14ac:dyDescent="0.2">
      <c r="A20" s="18">
        <v>2</v>
      </c>
      <c r="B20" s="19" t="s">
        <v>22</v>
      </c>
      <c r="C20" s="20" t="s">
        <v>13</v>
      </c>
      <c r="D20" s="18">
        <v>1</v>
      </c>
      <c r="E20" s="18">
        <v>0</v>
      </c>
      <c r="F20" s="19">
        <v>0</v>
      </c>
      <c r="G20" s="18">
        <v>304</v>
      </c>
      <c r="H20" s="18">
        <v>444</v>
      </c>
      <c r="I20" s="18">
        <v>96</v>
      </c>
      <c r="J20" s="18">
        <v>0</v>
      </c>
      <c r="K20" s="18">
        <v>444</v>
      </c>
      <c r="L20" s="18">
        <v>82</v>
      </c>
      <c r="M20" s="18">
        <v>0</v>
      </c>
      <c r="N20" s="18">
        <v>342</v>
      </c>
      <c r="O20" s="18">
        <v>668</v>
      </c>
      <c r="P20" s="18">
        <v>2</v>
      </c>
      <c r="Q20" s="18">
        <v>494</v>
      </c>
      <c r="R20" s="18">
        <v>774</v>
      </c>
      <c r="S20" s="18">
        <v>6</v>
      </c>
      <c r="T20" s="18">
        <v>318</v>
      </c>
      <c r="U20" s="18">
        <v>464</v>
      </c>
      <c r="V20" s="18">
        <v>124</v>
      </c>
      <c r="W20" s="18">
        <v>0</v>
      </c>
      <c r="X20" s="18">
        <v>194</v>
      </c>
      <c r="Y20" s="18">
        <v>118</v>
      </c>
      <c r="Z20" s="18">
        <v>0</v>
      </c>
      <c r="AA20" s="18">
        <v>596</v>
      </c>
      <c r="AB20" s="18">
        <v>650</v>
      </c>
      <c r="AC20" s="18">
        <v>2</v>
      </c>
      <c r="AD20" s="18">
        <v>244</v>
      </c>
      <c r="AE20" s="18">
        <v>786</v>
      </c>
      <c r="AF20" s="18">
        <v>2</v>
      </c>
      <c r="AG20" s="18">
        <v>276</v>
      </c>
      <c r="AH20" s="18">
        <v>572</v>
      </c>
      <c r="AI20" s="18">
        <v>170</v>
      </c>
      <c r="AJ20" s="18">
        <v>0</v>
      </c>
      <c r="AK20" s="18">
        <v>326</v>
      </c>
      <c r="AL20" s="18">
        <v>250</v>
      </c>
      <c r="AM20" s="18">
        <v>0</v>
      </c>
      <c r="AN20" s="18">
        <v>326</v>
      </c>
      <c r="AO20" s="18">
        <v>822</v>
      </c>
      <c r="AP20" s="18">
        <v>2</v>
      </c>
      <c r="AQ20" s="18">
        <v>456</v>
      </c>
      <c r="AR20" s="18">
        <v>486</v>
      </c>
      <c r="AS20" s="18">
        <v>2</v>
      </c>
      <c r="AT20" s="18">
        <v>302</v>
      </c>
      <c r="AU20" s="18">
        <v>468</v>
      </c>
      <c r="AV20" s="18">
        <v>60</v>
      </c>
      <c r="AW20" s="18">
        <v>0</v>
      </c>
      <c r="AX20" s="18">
        <v>344</v>
      </c>
      <c r="AY20" s="18">
        <v>158</v>
      </c>
      <c r="AZ20" s="18">
        <v>0</v>
      </c>
      <c r="BA20" s="18">
        <v>396</v>
      </c>
      <c r="BB20" s="18">
        <v>322</v>
      </c>
      <c r="BC20" s="18">
        <v>556</v>
      </c>
      <c r="BD20" s="18">
        <v>10</v>
      </c>
      <c r="BE20" s="18">
        <v>630</v>
      </c>
      <c r="BF20" s="18">
        <v>576</v>
      </c>
      <c r="BG20" s="53">
        <v>4</v>
      </c>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row>
    <row r="21" spans="1:112" x14ac:dyDescent="0.2">
      <c r="A21" s="27">
        <v>2</v>
      </c>
      <c r="B21" s="28" t="s">
        <v>22</v>
      </c>
      <c r="C21" s="29" t="s">
        <v>19</v>
      </c>
      <c r="D21" s="27">
        <v>1</v>
      </c>
      <c r="E21" s="27">
        <v>0</v>
      </c>
      <c r="F21" s="28">
        <v>1</v>
      </c>
      <c r="G21" s="27">
        <v>40</v>
      </c>
      <c r="H21" s="27">
        <v>72</v>
      </c>
      <c r="I21" s="27">
        <v>74</v>
      </c>
      <c r="J21" s="27">
        <v>12</v>
      </c>
      <c r="K21" s="27">
        <v>76</v>
      </c>
      <c r="L21" s="27">
        <v>58</v>
      </c>
      <c r="M21" s="27">
        <v>10</v>
      </c>
      <c r="N21" s="27">
        <v>62</v>
      </c>
      <c r="O21" s="27">
        <v>80</v>
      </c>
      <c r="P21" s="27">
        <v>34</v>
      </c>
      <c r="Q21" s="27">
        <v>46</v>
      </c>
      <c r="R21" s="27">
        <v>44</v>
      </c>
      <c r="S21" s="27">
        <v>40</v>
      </c>
      <c r="T21" s="27">
        <v>40</v>
      </c>
      <c r="U21" s="27">
        <v>46</v>
      </c>
      <c r="V21" s="27">
        <v>68</v>
      </c>
      <c r="W21" s="27">
        <v>22</v>
      </c>
      <c r="X21" s="27">
        <v>44</v>
      </c>
      <c r="Y21" s="27">
        <v>82</v>
      </c>
      <c r="Z21" s="27">
        <v>14</v>
      </c>
      <c r="AA21" s="27">
        <v>96</v>
      </c>
      <c r="AB21" s="27">
        <v>86</v>
      </c>
      <c r="AC21" s="27">
        <v>42</v>
      </c>
      <c r="AD21" s="27">
        <v>60</v>
      </c>
      <c r="AE21" s="27">
        <v>58</v>
      </c>
      <c r="AF21" s="27">
        <v>50</v>
      </c>
      <c r="AG21" s="27">
        <v>30</v>
      </c>
      <c r="AH21" s="27">
        <v>108</v>
      </c>
      <c r="AI21" s="27">
        <v>68</v>
      </c>
      <c r="AJ21" s="27">
        <v>22</v>
      </c>
      <c r="AK21" s="27">
        <v>54</v>
      </c>
      <c r="AL21" s="27">
        <v>112</v>
      </c>
      <c r="AM21" s="27">
        <v>14</v>
      </c>
      <c r="AN21" s="27">
        <v>46</v>
      </c>
      <c r="AO21" s="27">
        <v>116</v>
      </c>
      <c r="AP21" s="27">
        <v>24</v>
      </c>
      <c r="AQ21" s="27">
        <v>112</v>
      </c>
      <c r="AR21" s="27">
        <v>60</v>
      </c>
      <c r="AS21" s="27">
        <v>20</v>
      </c>
      <c r="AT21" s="27">
        <v>48</v>
      </c>
      <c r="AU21" s="27">
        <v>118</v>
      </c>
      <c r="AV21" s="27">
        <v>52</v>
      </c>
      <c r="AW21" s="27">
        <v>54</v>
      </c>
      <c r="AX21" s="27">
        <v>54</v>
      </c>
      <c r="AY21" s="27">
        <v>64</v>
      </c>
      <c r="AZ21" s="27">
        <v>36</v>
      </c>
      <c r="BA21" s="27">
        <v>78</v>
      </c>
      <c r="BB21" s="27">
        <v>34</v>
      </c>
      <c r="BC21" s="27">
        <v>80</v>
      </c>
      <c r="BD21" s="27">
        <v>22</v>
      </c>
      <c r="BE21" s="27">
        <v>106</v>
      </c>
      <c r="BF21" s="27">
        <v>78</v>
      </c>
      <c r="BG21" s="56">
        <v>30</v>
      </c>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row>
    <row r="22" spans="1:112" x14ac:dyDescent="0.2">
      <c r="A22" s="15">
        <v>2</v>
      </c>
      <c r="B22" s="16" t="s">
        <v>22</v>
      </c>
      <c r="C22" s="17" t="s">
        <v>20</v>
      </c>
      <c r="D22" s="15">
        <v>1</v>
      </c>
      <c r="E22" s="15">
        <v>1</v>
      </c>
      <c r="F22" s="16">
        <v>0</v>
      </c>
      <c r="G22" s="15">
        <v>2674</v>
      </c>
      <c r="H22" s="15">
        <v>3642</v>
      </c>
      <c r="I22" s="15">
        <v>3456</v>
      </c>
      <c r="J22" s="15">
        <v>0</v>
      </c>
      <c r="K22" s="15">
        <v>2750</v>
      </c>
      <c r="L22" s="15">
        <v>3448</v>
      </c>
      <c r="M22" s="15">
        <v>0</v>
      </c>
      <c r="N22" s="15">
        <v>2966</v>
      </c>
      <c r="O22" s="15">
        <v>4938</v>
      </c>
      <c r="P22" s="15">
        <v>310</v>
      </c>
      <c r="Q22" s="15">
        <v>2526</v>
      </c>
      <c r="R22" s="15">
        <v>4648</v>
      </c>
      <c r="S22" s="15">
        <v>1200</v>
      </c>
      <c r="T22" s="15">
        <v>4266</v>
      </c>
      <c r="U22" s="15">
        <v>3216</v>
      </c>
      <c r="V22" s="15">
        <v>4374</v>
      </c>
      <c r="W22" s="15">
        <v>2</v>
      </c>
      <c r="X22" s="15">
        <v>1280</v>
      </c>
      <c r="Y22" s="15">
        <v>2354</v>
      </c>
      <c r="Z22" s="15">
        <v>0</v>
      </c>
      <c r="AA22" s="15">
        <v>4056</v>
      </c>
      <c r="AB22" s="15">
        <v>3536</v>
      </c>
      <c r="AC22" s="15">
        <v>902</v>
      </c>
      <c r="AD22" s="15">
        <v>1336</v>
      </c>
      <c r="AE22" s="15">
        <v>3402</v>
      </c>
      <c r="AF22" s="15">
        <v>2302</v>
      </c>
      <c r="AG22" s="15">
        <v>3880</v>
      </c>
      <c r="AH22" s="15">
        <v>4260</v>
      </c>
      <c r="AI22" s="15">
        <v>2800</v>
      </c>
      <c r="AJ22" s="15">
        <v>0</v>
      </c>
      <c r="AK22" s="15">
        <v>2848</v>
      </c>
      <c r="AL22" s="15">
        <v>4926</v>
      </c>
      <c r="AM22" s="15">
        <v>0</v>
      </c>
      <c r="AN22" s="15">
        <v>2400</v>
      </c>
      <c r="AO22" s="15">
        <v>5640</v>
      </c>
      <c r="AP22" s="15">
        <v>180</v>
      </c>
      <c r="AQ22" s="15">
        <v>3742</v>
      </c>
      <c r="AR22" s="15">
        <v>3808</v>
      </c>
      <c r="AS22" s="15">
        <v>662</v>
      </c>
      <c r="AT22" s="15">
        <v>4400</v>
      </c>
      <c r="AU22" s="15">
        <v>3714</v>
      </c>
      <c r="AV22" s="15">
        <v>1750</v>
      </c>
      <c r="AW22" s="15">
        <v>0</v>
      </c>
      <c r="AX22" s="15">
        <v>2934</v>
      </c>
      <c r="AY22" s="15">
        <v>4086</v>
      </c>
      <c r="AZ22" s="15">
        <v>0</v>
      </c>
      <c r="BA22" s="15">
        <v>5178</v>
      </c>
      <c r="BB22" s="15">
        <v>4002</v>
      </c>
      <c r="BC22" s="15">
        <v>4922</v>
      </c>
      <c r="BD22" s="15">
        <v>616</v>
      </c>
      <c r="BE22" s="15">
        <v>4640</v>
      </c>
      <c r="BF22" s="15">
        <v>3734</v>
      </c>
      <c r="BG22" s="52">
        <v>514</v>
      </c>
      <c r="BH22" s="15">
        <f>SUM(G20:G23)/SUM(G16:G23)</f>
        <v>0.24781258820208862</v>
      </c>
      <c r="BI22" s="15">
        <f t="shared" ref="BI22:DH22" si="7">SUM(H20:H23)/SUM(H16:H23)</f>
        <v>0.23444120139346578</v>
      </c>
      <c r="BJ22" s="15">
        <f t="shared" si="7"/>
        <v>0.24714249428498858</v>
      </c>
      <c r="BK22" s="15">
        <f t="shared" si="7"/>
        <v>2.0211742059672764E-3</v>
      </c>
      <c r="BL22" s="15">
        <f t="shared" si="7"/>
        <v>0.23521865889212829</v>
      </c>
      <c r="BM22" s="15">
        <f t="shared" si="7"/>
        <v>0.24981804949053857</v>
      </c>
      <c r="BN22" s="15">
        <f t="shared" si="7"/>
        <v>2.2209234365867915E-3</v>
      </c>
      <c r="BO22" s="15">
        <f t="shared" si="7"/>
        <v>0.26662932362414227</v>
      </c>
      <c r="BP22" s="15">
        <f t="shared" si="7"/>
        <v>0.29812342812923198</v>
      </c>
      <c r="BQ22" s="15">
        <f t="shared" si="7"/>
        <v>4.5991298943443129E-2</v>
      </c>
      <c r="BR22" s="15">
        <f t="shared" si="7"/>
        <v>0.19935383510829244</v>
      </c>
      <c r="BS22" s="15">
        <f t="shared" si="7"/>
        <v>0.31103536429484446</v>
      </c>
      <c r="BT22" s="15">
        <f t="shared" si="7"/>
        <v>0.12877393225331368</v>
      </c>
      <c r="BU22" s="15">
        <f t="shared" si="7"/>
        <v>0.24748875920788291</v>
      </c>
      <c r="BV22" s="15">
        <f t="shared" si="7"/>
        <v>0.2397924655989172</v>
      </c>
      <c r="BW22" s="15">
        <f t="shared" si="7"/>
        <v>0.2695666778636211</v>
      </c>
      <c r="BX22" s="15">
        <f t="shared" si="7"/>
        <v>2.682506227246599E-3</v>
      </c>
      <c r="BY22" s="15">
        <f t="shared" si="7"/>
        <v>0.2504865165415624</v>
      </c>
      <c r="BZ22" s="15">
        <f t="shared" si="7"/>
        <v>0.25078698845750264</v>
      </c>
      <c r="CA22" s="15">
        <f t="shared" si="7"/>
        <v>3.8137613221039248E-3</v>
      </c>
      <c r="CB22" s="15">
        <f t="shared" si="7"/>
        <v>0.33619776339022955</v>
      </c>
      <c r="CC22" s="15">
        <f t="shared" si="7"/>
        <v>0.2437738968688643</v>
      </c>
      <c r="CD22" s="15">
        <f t="shared" si="7"/>
        <v>0.10335607597270884</v>
      </c>
      <c r="CE22" s="15">
        <f t="shared" si="7"/>
        <v>0.25209692451071763</v>
      </c>
      <c r="CF22" s="15">
        <f t="shared" si="7"/>
        <v>0.20163487738419619</v>
      </c>
      <c r="CG22" s="15">
        <f t="shared" si="7"/>
        <v>0.24234588332643772</v>
      </c>
      <c r="CH22" s="15">
        <f t="shared" si="7"/>
        <v>0.23416683746669401</v>
      </c>
      <c r="CI22" s="15">
        <f t="shared" si="7"/>
        <v>0.23581429624170966</v>
      </c>
      <c r="CJ22" s="15">
        <f t="shared" si="7"/>
        <v>0.26152209879461119</v>
      </c>
      <c r="CK22" s="15">
        <f t="shared" si="7"/>
        <v>2.8124999999999999E-3</v>
      </c>
      <c r="CL22" s="15">
        <f t="shared" si="7"/>
        <v>0.2336689587426326</v>
      </c>
      <c r="CM22" s="15">
        <f t="shared" si="7"/>
        <v>0.27171392234607616</v>
      </c>
      <c r="CN22" s="15">
        <f t="shared" si="7"/>
        <v>2.397841942251973E-3</v>
      </c>
      <c r="CO22" s="15">
        <f t="shared" si="7"/>
        <v>0.21769331585845347</v>
      </c>
      <c r="CP22" s="15">
        <f t="shared" si="7"/>
        <v>0.32071576049552647</v>
      </c>
      <c r="CQ22" s="15">
        <f t="shared" si="7"/>
        <v>2.6232647199617043E-2</v>
      </c>
      <c r="CR22" s="15">
        <f t="shared" si="7"/>
        <v>0.25779604933319966</v>
      </c>
      <c r="CS22" s="15">
        <f t="shared" si="7"/>
        <v>0.22362175976633808</v>
      </c>
      <c r="CT22" s="15">
        <f t="shared" si="7"/>
        <v>6.1050257731958761E-2</v>
      </c>
      <c r="CU22" s="15">
        <f t="shared" si="7"/>
        <v>0.25394491816132508</v>
      </c>
      <c r="CV22" s="15">
        <f t="shared" si="7"/>
        <v>0.24683301343570058</v>
      </c>
      <c r="CW22" s="15">
        <f t="shared" si="7"/>
        <v>0.27211417816813049</v>
      </c>
      <c r="CX22" s="15">
        <f t="shared" si="7"/>
        <v>3.474930855967662E-3</v>
      </c>
      <c r="CY22" s="15">
        <f t="shared" si="7"/>
        <v>0.23998998998998999</v>
      </c>
      <c r="CZ22" s="15">
        <f t="shared" si="7"/>
        <v>0.30223403208345634</v>
      </c>
      <c r="DA22" s="15">
        <f t="shared" si="7"/>
        <v>5.0265828902851615E-3</v>
      </c>
      <c r="DB22" s="15">
        <f t="shared" si="7"/>
        <v>0.25007883948281301</v>
      </c>
      <c r="DC22" s="15">
        <f t="shared" si="7"/>
        <v>0.27342342342342341</v>
      </c>
      <c r="DD22" s="15">
        <f t="shared" si="7"/>
        <v>0.23955925412236093</v>
      </c>
      <c r="DE22" s="15">
        <f t="shared" si="7"/>
        <v>6.2884866579585738E-2</v>
      </c>
      <c r="DF22" s="15">
        <f t="shared" si="7"/>
        <v>0.22941564630838038</v>
      </c>
      <c r="DG22" s="15">
        <f t="shared" si="7"/>
        <v>0.29160739687055476</v>
      </c>
      <c r="DH22" s="15">
        <f t="shared" si="7"/>
        <v>6.7223734860576478E-2</v>
      </c>
    </row>
    <row r="23" spans="1:112" x14ac:dyDescent="0.2">
      <c r="A23" s="30">
        <v>2</v>
      </c>
      <c r="B23" s="31" t="s">
        <v>22</v>
      </c>
      <c r="C23" s="32" t="s">
        <v>21</v>
      </c>
      <c r="D23" s="30">
        <v>1</v>
      </c>
      <c r="E23" s="30">
        <v>1</v>
      </c>
      <c r="F23" s="31">
        <v>1</v>
      </c>
      <c r="G23" s="30">
        <v>494</v>
      </c>
      <c r="H23" s="30">
        <v>822</v>
      </c>
      <c r="I23" s="30">
        <v>2212</v>
      </c>
      <c r="J23" s="30">
        <v>30</v>
      </c>
      <c r="K23" s="30">
        <v>764</v>
      </c>
      <c r="L23" s="30">
        <v>1904</v>
      </c>
      <c r="M23" s="30">
        <v>28</v>
      </c>
      <c r="N23" s="30">
        <v>438</v>
      </c>
      <c r="O23" s="30">
        <v>478</v>
      </c>
      <c r="P23" s="30">
        <v>394</v>
      </c>
      <c r="Q23" s="30">
        <v>266</v>
      </c>
      <c r="R23" s="30">
        <v>374</v>
      </c>
      <c r="S23" s="30">
        <v>1552</v>
      </c>
      <c r="T23" s="30">
        <v>550</v>
      </c>
      <c r="U23" s="30">
        <v>526</v>
      </c>
      <c r="V23" s="30">
        <v>1854</v>
      </c>
      <c r="W23" s="30">
        <v>32</v>
      </c>
      <c r="X23" s="30">
        <v>284</v>
      </c>
      <c r="Y23" s="30">
        <v>1748</v>
      </c>
      <c r="Z23" s="30">
        <v>34</v>
      </c>
      <c r="AA23" s="30">
        <v>964</v>
      </c>
      <c r="AB23" s="30">
        <v>446</v>
      </c>
      <c r="AC23" s="30">
        <v>1296</v>
      </c>
      <c r="AD23" s="30">
        <v>524</v>
      </c>
      <c r="AE23" s="30">
        <v>194</v>
      </c>
      <c r="AF23" s="30">
        <v>2332</v>
      </c>
      <c r="AG23" s="30">
        <v>384</v>
      </c>
      <c r="AH23" s="30">
        <v>820</v>
      </c>
      <c r="AI23" s="30">
        <v>1388</v>
      </c>
      <c r="AJ23" s="30">
        <v>32</v>
      </c>
      <c r="AK23" s="30">
        <v>578</v>
      </c>
      <c r="AL23" s="30">
        <v>1976</v>
      </c>
      <c r="AM23" s="30">
        <v>34</v>
      </c>
      <c r="AN23" s="30">
        <v>550</v>
      </c>
      <c r="AO23" s="30">
        <v>878</v>
      </c>
      <c r="AP23" s="30">
        <v>342</v>
      </c>
      <c r="AQ23" s="30">
        <v>832</v>
      </c>
      <c r="AR23" s="30">
        <v>546</v>
      </c>
      <c r="AS23" s="30">
        <v>832</v>
      </c>
      <c r="AT23" s="30">
        <v>432</v>
      </c>
      <c r="AU23" s="30">
        <v>844</v>
      </c>
      <c r="AV23" s="30">
        <v>1608</v>
      </c>
      <c r="AW23" s="30">
        <v>44</v>
      </c>
      <c r="AX23" s="30">
        <v>504</v>
      </c>
      <c r="AY23" s="30">
        <v>1834</v>
      </c>
      <c r="AZ23" s="30">
        <v>68</v>
      </c>
      <c r="BA23" s="30">
        <v>692</v>
      </c>
      <c r="BB23" s="30">
        <v>498</v>
      </c>
      <c r="BC23" s="30">
        <v>660</v>
      </c>
      <c r="BD23" s="30">
        <v>700</v>
      </c>
      <c r="BE23" s="30">
        <v>882</v>
      </c>
      <c r="BF23" s="30">
        <v>532</v>
      </c>
      <c r="BG23" s="57">
        <v>884</v>
      </c>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row>
    <row r="24" spans="1:112" x14ac:dyDescent="0.2">
      <c r="A24" s="24">
        <v>3</v>
      </c>
      <c r="B24" s="25" t="s">
        <v>23</v>
      </c>
      <c r="C24" s="26" t="s">
        <v>17</v>
      </c>
      <c r="D24" s="24">
        <v>0</v>
      </c>
      <c r="E24" s="24">
        <v>0</v>
      </c>
      <c r="F24" s="25">
        <v>0</v>
      </c>
      <c r="G24" s="24">
        <v>1106</v>
      </c>
      <c r="H24" s="24">
        <v>2608</v>
      </c>
      <c r="I24" s="24">
        <v>534</v>
      </c>
      <c r="J24" s="24">
        <v>0</v>
      </c>
      <c r="K24" s="24">
        <v>1996</v>
      </c>
      <c r="L24" s="24">
        <v>540</v>
      </c>
      <c r="M24" s="24">
        <v>0</v>
      </c>
      <c r="N24" s="24">
        <v>1586</v>
      </c>
      <c r="O24" s="24">
        <v>3290</v>
      </c>
      <c r="P24" s="24">
        <v>8</v>
      </c>
      <c r="Q24" s="24">
        <v>1122</v>
      </c>
      <c r="R24" s="24">
        <v>4832</v>
      </c>
      <c r="S24" s="24">
        <v>2</v>
      </c>
      <c r="T24" s="24">
        <v>2764</v>
      </c>
      <c r="U24" s="24">
        <v>2192</v>
      </c>
      <c r="V24" s="24">
        <v>596</v>
      </c>
      <c r="W24" s="24">
        <v>2</v>
      </c>
      <c r="X24" s="24">
        <v>236</v>
      </c>
      <c r="Y24" s="24">
        <v>624</v>
      </c>
      <c r="Z24" s="24">
        <v>0</v>
      </c>
      <c r="AA24" s="24">
        <v>1832</v>
      </c>
      <c r="AB24" s="24">
        <v>3092</v>
      </c>
      <c r="AC24" s="24">
        <v>40</v>
      </c>
      <c r="AD24" s="24">
        <v>1836</v>
      </c>
      <c r="AE24" s="24">
        <v>3486</v>
      </c>
      <c r="AF24" s="24">
        <v>6</v>
      </c>
      <c r="AG24" s="24">
        <v>2956</v>
      </c>
      <c r="AH24" s="24">
        <v>3010</v>
      </c>
      <c r="AI24" s="24">
        <v>748</v>
      </c>
      <c r="AJ24" s="24">
        <v>0</v>
      </c>
      <c r="AK24" s="24">
        <v>1310</v>
      </c>
      <c r="AL24" s="24">
        <v>1404</v>
      </c>
      <c r="AM24" s="24">
        <v>0</v>
      </c>
      <c r="AN24" s="24">
        <v>1530</v>
      </c>
      <c r="AO24" s="24">
        <v>3266</v>
      </c>
      <c r="AP24" s="24">
        <v>10</v>
      </c>
      <c r="AQ24" s="24">
        <v>1612</v>
      </c>
      <c r="AR24" s="24">
        <v>3848</v>
      </c>
      <c r="AS24" s="24">
        <v>2</v>
      </c>
      <c r="AT24" s="24">
        <v>2754</v>
      </c>
      <c r="AU24" s="24">
        <v>2878</v>
      </c>
      <c r="AV24" s="24">
        <v>188</v>
      </c>
      <c r="AW24" s="24">
        <v>4</v>
      </c>
      <c r="AX24" s="24">
        <v>1422</v>
      </c>
      <c r="AY24" s="24">
        <v>516</v>
      </c>
      <c r="AZ24" s="24">
        <v>2</v>
      </c>
      <c r="BA24" s="24">
        <v>3710</v>
      </c>
      <c r="BB24" s="24">
        <v>2188</v>
      </c>
      <c r="BC24" s="24">
        <v>3690</v>
      </c>
      <c r="BD24" s="24">
        <v>4</v>
      </c>
      <c r="BE24" s="24">
        <v>5210</v>
      </c>
      <c r="BF24" s="24">
        <v>2276</v>
      </c>
      <c r="BG24" s="55">
        <v>46</v>
      </c>
      <c r="BH24" s="24">
        <f>SUM(G24:G27)/SUM(G24:G31)</f>
        <v>0.26937269372693728</v>
      </c>
      <c r="BI24" s="24">
        <f t="shared" ref="BI24:DH24" si="8">SUM(H24:H27)/SUM(H24:H31)</f>
        <v>0.26058681185722926</v>
      </c>
      <c r="BJ24" s="24">
        <f t="shared" si="8"/>
        <v>6.865177832919768E-2</v>
      </c>
      <c r="BK24" s="24">
        <f t="shared" si="8"/>
        <v>5.5931704445098618E-3</v>
      </c>
      <c r="BL24" s="24">
        <f t="shared" si="8"/>
        <v>0.27299209321681234</v>
      </c>
      <c r="BM24" s="24">
        <f t="shared" si="8"/>
        <v>6.1925967158363487E-2</v>
      </c>
      <c r="BN24" s="24">
        <f t="shared" si="8"/>
        <v>4.2624166048925126E-3</v>
      </c>
      <c r="BO24" s="24">
        <f t="shared" si="8"/>
        <v>0.27537332320931412</v>
      </c>
      <c r="BP24" s="24">
        <f t="shared" si="8"/>
        <v>0.33953786906290118</v>
      </c>
      <c r="BQ24" s="24">
        <f t="shared" si="8"/>
        <v>6.6108417805200532E-3</v>
      </c>
      <c r="BR24" s="24">
        <f t="shared" si="8"/>
        <v>0.27101590392729635</v>
      </c>
      <c r="BS24" s="24">
        <f t="shared" si="8"/>
        <v>0.38120805369127519</v>
      </c>
      <c r="BT24" s="24">
        <f t="shared" si="8"/>
        <v>4.7378878190432521E-3</v>
      </c>
      <c r="BU24" s="24">
        <f t="shared" si="8"/>
        <v>0.25523325358851673</v>
      </c>
      <c r="BV24" s="24">
        <f t="shared" si="8"/>
        <v>0.26664152366584953</v>
      </c>
      <c r="BW24" s="24">
        <f t="shared" si="8"/>
        <v>6.0583395661929697E-2</v>
      </c>
      <c r="BX24" s="24">
        <f t="shared" si="8"/>
        <v>4.1317292502126629E-3</v>
      </c>
      <c r="BY24" s="24">
        <f t="shared" si="8"/>
        <v>0.24275862068965517</v>
      </c>
      <c r="BZ24" s="24">
        <f t="shared" si="8"/>
        <v>5.7173913043478262E-2</v>
      </c>
      <c r="CA24" s="24">
        <f t="shared" si="8"/>
        <v>9.781619654231119E-3</v>
      </c>
      <c r="CB24" s="24">
        <f t="shared" si="8"/>
        <v>0.23839467357129646</v>
      </c>
      <c r="CC24" s="24">
        <f t="shared" si="8"/>
        <v>0.31382636655948554</v>
      </c>
      <c r="CD24" s="24">
        <f t="shared" si="8"/>
        <v>1.2896373843119405E-2</v>
      </c>
      <c r="CE24" s="24">
        <f t="shared" si="8"/>
        <v>0.22617471872931832</v>
      </c>
      <c r="CF24" s="24">
        <f t="shared" si="8"/>
        <v>0.31223041602894114</v>
      </c>
      <c r="CG24" s="24">
        <f t="shared" si="8"/>
        <v>5.1529790660225444E-3</v>
      </c>
      <c r="CH24" s="24">
        <f t="shared" si="8"/>
        <v>0.24839458942478482</v>
      </c>
      <c r="CI24" s="24">
        <f t="shared" si="8"/>
        <v>0.26008090826047242</v>
      </c>
      <c r="CJ24" s="24">
        <f t="shared" si="8"/>
        <v>0.10617977528089888</v>
      </c>
      <c r="CK24" s="24">
        <f t="shared" si="8"/>
        <v>9.5777100565955595E-3</v>
      </c>
      <c r="CL24" s="24">
        <f t="shared" si="8"/>
        <v>0.239255406515193</v>
      </c>
      <c r="CM24" s="24">
        <f t="shared" si="8"/>
        <v>0.11830280969173018</v>
      </c>
      <c r="CN24" s="24">
        <f t="shared" si="8"/>
        <v>8.4307055169353644E-3</v>
      </c>
      <c r="CO24" s="24">
        <f t="shared" si="8"/>
        <v>0.25849858356940508</v>
      </c>
      <c r="CP24" s="24">
        <f t="shared" si="8"/>
        <v>0.27291365171249399</v>
      </c>
      <c r="CQ24" s="24">
        <f t="shared" si="8"/>
        <v>8.7661043963341741E-3</v>
      </c>
      <c r="CR24" s="24">
        <f t="shared" si="8"/>
        <v>0.21719123872630222</v>
      </c>
      <c r="CS24" s="24">
        <f t="shared" si="8"/>
        <v>0.36975176218204109</v>
      </c>
      <c r="CT24" s="24">
        <f t="shared" si="8"/>
        <v>4.0886593501183559E-3</v>
      </c>
      <c r="CU24" s="24">
        <f t="shared" si="8"/>
        <v>0.24368777954119175</v>
      </c>
      <c r="CV24" s="24">
        <f t="shared" si="8"/>
        <v>0.26236862342988976</v>
      </c>
      <c r="CW24" s="24">
        <f t="shared" si="8"/>
        <v>6.6276803118908378E-2</v>
      </c>
      <c r="CX24" s="24">
        <f t="shared" si="8"/>
        <v>5.356108859293573E-3</v>
      </c>
      <c r="CY24" s="24">
        <f t="shared" si="8"/>
        <v>0.25646012781328148</v>
      </c>
      <c r="CZ24" s="24">
        <f t="shared" si="8"/>
        <v>6.0337307356789764E-2</v>
      </c>
      <c r="DA24" s="24">
        <f t="shared" si="8"/>
        <v>8.034610630407911E-3</v>
      </c>
      <c r="DB24" s="24">
        <f t="shared" si="8"/>
        <v>0.257519847925752</v>
      </c>
      <c r="DC24" s="24">
        <f t="shared" si="8"/>
        <v>0.25349555111676048</v>
      </c>
      <c r="DD24" s="24">
        <f t="shared" si="8"/>
        <v>0.2936890206249228</v>
      </c>
      <c r="DE24" s="24">
        <f t="shared" si="8"/>
        <v>4.9843086579287425E-3</v>
      </c>
      <c r="DF24" s="24">
        <f t="shared" si="8"/>
        <v>0.35806747528284577</v>
      </c>
      <c r="DG24" s="24">
        <f t="shared" si="8"/>
        <v>0.36466346153846152</v>
      </c>
      <c r="DH24" s="24">
        <f t="shared" si="8"/>
        <v>1.3764722576983114E-2</v>
      </c>
    </row>
    <row r="25" spans="1:112" x14ac:dyDescent="0.2">
      <c r="A25" s="18">
        <v>3</v>
      </c>
      <c r="B25" s="19" t="s">
        <v>23</v>
      </c>
      <c r="C25" s="20" t="s">
        <v>15</v>
      </c>
      <c r="D25" s="18">
        <v>0</v>
      </c>
      <c r="E25" s="18">
        <v>0</v>
      </c>
      <c r="F25" s="19">
        <v>1</v>
      </c>
      <c r="G25" s="18">
        <v>204</v>
      </c>
      <c r="H25" s="18">
        <v>486</v>
      </c>
      <c r="I25" s="18">
        <v>184</v>
      </c>
      <c r="J25" s="18">
        <v>48</v>
      </c>
      <c r="K25" s="18">
        <v>364</v>
      </c>
      <c r="L25" s="18">
        <v>238</v>
      </c>
      <c r="M25" s="18">
        <v>34</v>
      </c>
      <c r="N25" s="18">
        <v>374</v>
      </c>
      <c r="O25" s="18">
        <v>510</v>
      </c>
      <c r="P25" s="18">
        <v>42</v>
      </c>
      <c r="Q25" s="18">
        <v>350</v>
      </c>
      <c r="R25" s="18">
        <v>516</v>
      </c>
      <c r="S25" s="18">
        <v>44</v>
      </c>
      <c r="T25" s="18">
        <v>416</v>
      </c>
      <c r="U25" s="18">
        <v>406</v>
      </c>
      <c r="V25" s="18">
        <v>246</v>
      </c>
      <c r="W25" s="18">
        <v>40</v>
      </c>
      <c r="X25" s="18">
        <v>80</v>
      </c>
      <c r="Y25" s="18">
        <v>310</v>
      </c>
      <c r="Z25" s="18">
        <v>68</v>
      </c>
      <c r="AA25" s="18">
        <v>446</v>
      </c>
      <c r="AB25" s="18">
        <v>398</v>
      </c>
      <c r="AC25" s="18">
        <v>82</v>
      </c>
      <c r="AD25" s="18">
        <v>300</v>
      </c>
      <c r="AE25" s="18">
        <v>346</v>
      </c>
      <c r="AF25" s="18">
        <v>30</v>
      </c>
      <c r="AG25" s="18">
        <v>406</v>
      </c>
      <c r="AH25" s="18">
        <v>612</v>
      </c>
      <c r="AI25" s="18">
        <v>260</v>
      </c>
      <c r="AJ25" s="18">
        <v>86</v>
      </c>
      <c r="AK25" s="18">
        <v>276</v>
      </c>
      <c r="AL25" s="18">
        <v>486</v>
      </c>
      <c r="AM25" s="18">
        <v>88</v>
      </c>
      <c r="AN25" s="18">
        <v>406</v>
      </c>
      <c r="AO25" s="18">
        <v>612</v>
      </c>
      <c r="AP25" s="18">
        <v>82</v>
      </c>
      <c r="AQ25" s="18">
        <v>512</v>
      </c>
      <c r="AR25" s="18">
        <v>572</v>
      </c>
      <c r="AS25" s="18">
        <v>58</v>
      </c>
      <c r="AT25" s="18">
        <v>404</v>
      </c>
      <c r="AU25" s="18">
        <v>712</v>
      </c>
      <c r="AV25" s="18">
        <v>134</v>
      </c>
      <c r="AW25" s="18">
        <v>104</v>
      </c>
      <c r="AX25" s="18">
        <v>266</v>
      </c>
      <c r="AY25" s="18">
        <v>216</v>
      </c>
      <c r="AZ25" s="18">
        <v>76</v>
      </c>
      <c r="BA25" s="18">
        <v>592</v>
      </c>
      <c r="BB25" s="18">
        <v>388</v>
      </c>
      <c r="BC25" s="18">
        <v>570</v>
      </c>
      <c r="BD25" s="18">
        <v>30</v>
      </c>
      <c r="BE25" s="18">
        <v>1236</v>
      </c>
      <c r="BF25" s="18">
        <v>270</v>
      </c>
      <c r="BG25" s="53">
        <v>106</v>
      </c>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row>
    <row r="26" spans="1:112" x14ac:dyDescent="0.2">
      <c r="A26" s="18">
        <v>3</v>
      </c>
      <c r="B26" s="19" t="s">
        <v>23</v>
      </c>
      <c r="C26" s="20" t="s">
        <v>14</v>
      </c>
      <c r="D26" s="18">
        <v>0</v>
      </c>
      <c r="E26" s="18">
        <v>1</v>
      </c>
      <c r="F26" s="19">
        <v>0</v>
      </c>
      <c r="G26" s="18">
        <v>134</v>
      </c>
      <c r="H26" s="18">
        <v>294</v>
      </c>
      <c r="I26" s="18">
        <v>78</v>
      </c>
      <c r="J26" s="18">
        <v>0</v>
      </c>
      <c r="K26" s="18">
        <v>226</v>
      </c>
      <c r="L26" s="18">
        <v>74</v>
      </c>
      <c r="M26" s="18">
        <v>0</v>
      </c>
      <c r="N26" s="18">
        <v>166</v>
      </c>
      <c r="O26" s="18">
        <v>380</v>
      </c>
      <c r="P26" s="18">
        <v>0</v>
      </c>
      <c r="Q26" s="18">
        <v>158</v>
      </c>
      <c r="R26" s="18">
        <v>788</v>
      </c>
      <c r="S26" s="18">
        <v>4</v>
      </c>
      <c r="T26" s="18">
        <v>196</v>
      </c>
      <c r="U26" s="18">
        <v>208</v>
      </c>
      <c r="V26" s="18">
        <v>86</v>
      </c>
      <c r="W26" s="18">
        <v>0</v>
      </c>
      <c r="X26" s="18">
        <v>30</v>
      </c>
      <c r="Y26" s="18">
        <v>74</v>
      </c>
      <c r="Z26" s="18">
        <v>0</v>
      </c>
      <c r="AA26" s="18">
        <v>244</v>
      </c>
      <c r="AB26" s="18">
        <v>368</v>
      </c>
      <c r="AC26" s="18">
        <v>8</v>
      </c>
      <c r="AD26" s="18">
        <v>530</v>
      </c>
      <c r="AE26" s="18">
        <v>600</v>
      </c>
      <c r="AF26" s="18">
        <v>4</v>
      </c>
      <c r="AG26" s="18">
        <v>246</v>
      </c>
      <c r="AH26" s="18">
        <v>294</v>
      </c>
      <c r="AI26" s="18">
        <v>84</v>
      </c>
      <c r="AJ26" s="18">
        <v>0</v>
      </c>
      <c r="AK26" s="18">
        <v>120</v>
      </c>
      <c r="AL26" s="18">
        <v>162</v>
      </c>
      <c r="AM26" s="18">
        <v>0</v>
      </c>
      <c r="AN26" s="18">
        <v>202</v>
      </c>
      <c r="AO26" s="18">
        <v>560</v>
      </c>
      <c r="AP26" s="18">
        <v>0</v>
      </c>
      <c r="AQ26" s="18">
        <v>176</v>
      </c>
      <c r="AR26" s="18">
        <v>352</v>
      </c>
      <c r="AS26" s="18">
        <v>0</v>
      </c>
      <c r="AT26" s="18">
        <v>190</v>
      </c>
      <c r="AU26" s="18">
        <v>396</v>
      </c>
      <c r="AV26" s="18">
        <v>50</v>
      </c>
      <c r="AW26" s="18">
        <v>0</v>
      </c>
      <c r="AX26" s="18">
        <v>130</v>
      </c>
      <c r="AY26" s="18">
        <v>68</v>
      </c>
      <c r="AZ26" s="18">
        <v>0</v>
      </c>
      <c r="BA26" s="18">
        <v>250</v>
      </c>
      <c r="BB26" s="18">
        <v>178</v>
      </c>
      <c r="BC26" s="18">
        <v>422</v>
      </c>
      <c r="BD26" s="18">
        <v>2</v>
      </c>
      <c r="BE26" s="18">
        <v>468</v>
      </c>
      <c r="BF26" s="18">
        <v>436</v>
      </c>
      <c r="BG26" s="53">
        <v>12</v>
      </c>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row>
    <row r="27" spans="1:112" x14ac:dyDescent="0.2">
      <c r="A27" s="27">
        <v>3</v>
      </c>
      <c r="B27" s="28" t="s">
        <v>23</v>
      </c>
      <c r="C27" s="29" t="s">
        <v>18</v>
      </c>
      <c r="D27" s="27">
        <v>0</v>
      </c>
      <c r="E27" s="27">
        <v>1</v>
      </c>
      <c r="F27" s="28">
        <v>1</v>
      </c>
      <c r="G27" s="27">
        <v>16</v>
      </c>
      <c r="H27" s="27">
        <v>58</v>
      </c>
      <c r="I27" s="27">
        <v>34</v>
      </c>
      <c r="J27" s="27">
        <v>28</v>
      </c>
      <c r="K27" s="27">
        <v>38</v>
      </c>
      <c r="L27" s="27">
        <v>38</v>
      </c>
      <c r="M27" s="27">
        <v>12</v>
      </c>
      <c r="N27" s="27">
        <v>50</v>
      </c>
      <c r="O27" s="27">
        <v>52</v>
      </c>
      <c r="P27" s="27">
        <v>10</v>
      </c>
      <c r="Q27" s="27">
        <v>40</v>
      </c>
      <c r="R27" s="27">
        <v>112</v>
      </c>
      <c r="S27" s="27">
        <v>12</v>
      </c>
      <c r="T27" s="27">
        <v>38</v>
      </c>
      <c r="U27" s="27">
        <v>22</v>
      </c>
      <c r="V27" s="27">
        <v>44</v>
      </c>
      <c r="W27" s="27">
        <v>26</v>
      </c>
      <c r="X27" s="27">
        <v>6</v>
      </c>
      <c r="Y27" s="27">
        <v>44</v>
      </c>
      <c r="Z27" s="27">
        <v>18</v>
      </c>
      <c r="AA27" s="27">
        <v>56</v>
      </c>
      <c r="AB27" s="27">
        <v>46</v>
      </c>
      <c r="AC27" s="27">
        <v>40</v>
      </c>
      <c r="AD27" s="27">
        <v>68</v>
      </c>
      <c r="AE27" s="27">
        <v>56</v>
      </c>
      <c r="AF27" s="27">
        <v>24</v>
      </c>
      <c r="AG27" s="27">
        <v>28</v>
      </c>
      <c r="AH27" s="27">
        <v>70</v>
      </c>
      <c r="AI27" s="27">
        <v>42</v>
      </c>
      <c r="AJ27" s="27">
        <v>46</v>
      </c>
      <c r="AK27" s="27">
        <v>42</v>
      </c>
      <c r="AL27" s="27">
        <v>28</v>
      </c>
      <c r="AM27" s="27">
        <v>26</v>
      </c>
      <c r="AN27" s="27">
        <v>52</v>
      </c>
      <c r="AO27" s="27">
        <v>88</v>
      </c>
      <c r="AP27" s="27">
        <v>40</v>
      </c>
      <c r="AQ27" s="27">
        <v>60</v>
      </c>
      <c r="AR27" s="27">
        <v>54</v>
      </c>
      <c r="AS27" s="27">
        <v>16</v>
      </c>
      <c r="AT27" s="27">
        <v>30</v>
      </c>
      <c r="AU27" s="27">
        <v>108</v>
      </c>
      <c r="AV27" s="27">
        <v>36</v>
      </c>
      <c r="AW27" s="27">
        <v>40</v>
      </c>
      <c r="AX27" s="27">
        <v>28</v>
      </c>
      <c r="AY27" s="27">
        <v>30</v>
      </c>
      <c r="AZ27" s="27">
        <v>26</v>
      </c>
      <c r="BA27" s="27">
        <v>54</v>
      </c>
      <c r="BB27" s="27">
        <v>38</v>
      </c>
      <c r="BC27" s="27">
        <v>74</v>
      </c>
      <c r="BD27" s="27">
        <v>18</v>
      </c>
      <c r="BE27" s="27">
        <v>112</v>
      </c>
      <c r="BF27" s="27">
        <v>52</v>
      </c>
      <c r="BG27" s="56">
        <v>30</v>
      </c>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c r="CS27" s="27"/>
      <c r="CT27" s="27"/>
      <c r="CU27" s="27"/>
      <c r="CV27" s="27"/>
      <c r="CW27" s="27"/>
      <c r="CX27" s="27"/>
      <c r="CY27" s="27"/>
      <c r="CZ27" s="27"/>
      <c r="DA27" s="27"/>
      <c r="DB27" s="27"/>
      <c r="DC27" s="27"/>
      <c r="DD27" s="27"/>
      <c r="DE27" s="27"/>
      <c r="DF27" s="27"/>
      <c r="DG27" s="27"/>
      <c r="DH27" s="27"/>
    </row>
    <row r="28" spans="1:112" x14ac:dyDescent="0.2">
      <c r="A28" s="12">
        <v>3</v>
      </c>
      <c r="B28" s="13" t="s">
        <v>23</v>
      </c>
      <c r="C28" s="14" t="s">
        <v>13</v>
      </c>
      <c r="D28" s="12">
        <v>1</v>
      </c>
      <c r="E28" s="12">
        <v>0</v>
      </c>
      <c r="F28" s="13">
        <v>0</v>
      </c>
      <c r="G28" s="12">
        <v>1640</v>
      </c>
      <c r="H28" s="12">
        <v>4210</v>
      </c>
      <c r="I28" s="12">
        <v>3680</v>
      </c>
      <c r="J28" s="12">
        <v>2</v>
      </c>
      <c r="K28" s="12">
        <v>2900</v>
      </c>
      <c r="L28" s="12">
        <v>4352</v>
      </c>
      <c r="M28" s="12">
        <v>6</v>
      </c>
      <c r="N28" s="12">
        <v>2672</v>
      </c>
      <c r="O28" s="12">
        <v>4406</v>
      </c>
      <c r="P28" s="12">
        <v>866</v>
      </c>
      <c r="Q28" s="12">
        <v>2304</v>
      </c>
      <c r="R28" s="12">
        <v>5748</v>
      </c>
      <c r="S28" s="12">
        <v>1974</v>
      </c>
      <c r="T28" s="12">
        <v>4162</v>
      </c>
      <c r="U28" s="12">
        <v>3216</v>
      </c>
      <c r="V28" s="12">
        <v>4666</v>
      </c>
      <c r="W28" s="12">
        <v>8</v>
      </c>
      <c r="X28" s="12">
        <v>472</v>
      </c>
      <c r="Y28" s="12">
        <v>5582</v>
      </c>
      <c r="Z28" s="12">
        <v>2</v>
      </c>
      <c r="AA28" s="12">
        <v>3648</v>
      </c>
      <c r="AB28" s="12">
        <v>4016</v>
      </c>
      <c r="AC28" s="12">
        <v>1542</v>
      </c>
      <c r="AD28" s="12">
        <v>4058</v>
      </c>
      <c r="AE28" s="12">
        <v>4730</v>
      </c>
      <c r="AF28" s="12">
        <v>2204</v>
      </c>
      <c r="AG28" s="12">
        <v>4512</v>
      </c>
      <c r="AH28" s="12">
        <v>5050</v>
      </c>
      <c r="AI28" s="12">
        <v>3416</v>
      </c>
      <c r="AJ28" s="12">
        <v>12</v>
      </c>
      <c r="AK28" s="12">
        <v>2278</v>
      </c>
      <c r="AL28" s="12">
        <v>5500</v>
      </c>
      <c r="AM28" s="12">
        <v>6</v>
      </c>
      <c r="AN28" s="12">
        <v>2978</v>
      </c>
      <c r="AO28" s="12">
        <v>5370</v>
      </c>
      <c r="AP28" s="12">
        <v>968</v>
      </c>
      <c r="AQ28" s="12">
        <v>4162</v>
      </c>
      <c r="AR28" s="12">
        <v>4464</v>
      </c>
      <c r="AS28" s="12">
        <v>740</v>
      </c>
      <c r="AT28" s="12">
        <v>4122</v>
      </c>
      <c r="AU28" s="12">
        <v>5308</v>
      </c>
      <c r="AV28" s="12">
        <v>2060</v>
      </c>
      <c r="AW28" s="12">
        <v>10</v>
      </c>
      <c r="AX28" s="12">
        <v>2320</v>
      </c>
      <c r="AY28" s="12">
        <v>4260</v>
      </c>
      <c r="AZ28" s="12">
        <v>2</v>
      </c>
      <c r="BA28" s="12">
        <v>5362</v>
      </c>
      <c r="BB28" s="12">
        <v>3596</v>
      </c>
      <c r="BC28" s="12">
        <v>5440</v>
      </c>
      <c r="BD28" s="12">
        <v>1110</v>
      </c>
      <c r="BE28" s="12">
        <v>6096</v>
      </c>
      <c r="BF28" s="12">
        <v>2354</v>
      </c>
      <c r="BG28" s="51">
        <v>2050</v>
      </c>
      <c r="BH28" s="12">
        <f>IF((1-SUM(BH24,BH29,BH30))&gt;$BI$1,1-SUM(BH24,BH29,BH30),G28/SUM(G24:G31))</f>
        <v>0.21291512915129163</v>
      </c>
      <c r="BI28" s="12">
        <f t="shared" ref="BI28:DH28" si="9">IF((1-SUM(BI24,BI29,BI30))&gt;$BI$1,1-SUM(BI24,BI29,BI30),H28/SUM(H24:H31))</f>
        <v>0.2254990925589837</v>
      </c>
      <c r="BJ28" s="12">
        <f t="shared" si="9"/>
        <v>0.22845326716294456</v>
      </c>
      <c r="BK28" s="12">
        <f t="shared" si="9"/>
        <v>1.4718869590815426E-4</v>
      </c>
      <c r="BL28" s="12">
        <f t="shared" si="9"/>
        <v>0.20266333749479815</v>
      </c>
      <c r="BM28" s="12">
        <f t="shared" si="9"/>
        <v>0.23712774839966611</v>
      </c>
      <c r="BN28" s="12">
        <f t="shared" si="9"/>
        <v>5.559673832468495E-4</v>
      </c>
      <c r="BO28" s="12">
        <f t="shared" si="9"/>
        <v>0.23234624145785876</v>
      </c>
      <c r="BP28" s="12">
        <f t="shared" si="9"/>
        <v>0.25786264441591777</v>
      </c>
      <c r="BQ28" s="12">
        <f t="shared" si="9"/>
        <v>7.6465403261348541E-2</v>
      </c>
      <c r="BR28" s="12">
        <f t="shared" si="9"/>
        <v>0.24991885751379417</v>
      </c>
      <c r="BS28" s="12">
        <f t="shared" si="9"/>
        <v>0.2435631482611349</v>
      </c>
      <c r="BT28" s="12">
        <f t="shared" si="9"/>
        <v>9.3840745835243711E-2</v>
      </c>
      <c r="BU28" s="12">
        <f t="shared" si="9"/>
        <v>0.24446770334928236</v>
      </c>
      <c r="BV28" s="12">
        <f t="shared" si="9"/>
        <v>0.22251555723175553</v>
      </c>
      <c r="BW28" s="12">
        <f t="shared" si="9"/>
        <v>0.21902268760907506</v>
      </c>
      <c r="BX28" s="12">
        <f t="shared" si="9"/>
        <v>4.8608579414266616E-4</v>
      </c>
      <c r="BY28" s="12">
        <f t="shared" si="9"/>
        <v>0.21103448275862069</v>
      </c>
      <c r="BZ28" s="12">
        <f t="shared" si="9"/>
        <v>0.22999999999999998</v>
      </c>
      <c r="CA28" s="12">
        <f t="shared" si="9"/>
        <v>2.2747952684258417E-4</v>
      </c>
      <c r="CB28" s="12">
        <f t="shared" si="9"/>
        <v>0.23321620122064002</v>
      </c>
      <c r="CC28" s="12">
        <f t="shared" si="9"/>
        <v>0.23520900321543414</v>
      </c>
      <c r="CD28" s="12">
        <f t="shared" si="9"/>
        <v>8.0412683962979958E-2</v>
      </c>
      <c r="CE28" s="12">
        <f t="shared" si="9"/>
        <v>0.22104566512243551</v>
      </c>
      <c r="CF28" s="12">
        <f t="shared" si="9"/>
        <v>0.23445109224989569</v>
      </c>
      <c r="CG28" s="12">
        <f t="shared" si="9"/>
        <v>0.10370370370370374</v>
      </c>
      <c r="CH28" s="12">
        <f t="shared" si="9"/>
        <v>0.24593523705424236</v>
      </c>
      <c r="CI28" s="12">
        <f t="shared" si="9"/>
        <v>0.23815737961633821</v>
      </c>
      <c r="CJ28" s="12">
        <f t="shared" si="9"/>
        <v>0.2359550561797753</v>
      </c>
      <c r="CK28" s="12">
        <f t="shared" si="9"/>
        <v>8.7070091423595991E-4</v>
      </c>
      <c r="CL28" s="12">
        <f t="shared" si="9"/>
        <v>0.21817684095264167</v>
      </c>
      <c r="CM28" s="12">
        <f t="shared" si="9"/>
        <v>0.23569559777044713</v>
      </c>
      <c r="CN28" s="12">
        <f t="shared" si="9"/>
        <v>4.4372134299659814E-4</v>
      </c>
      <c r="CO28" s="12">
        <f t="shared" si="9"/>
        <v>0.2346553352219074</v>
      </c>
      <c r="CP28" s="12">
        <f t="shared" si="9"/>
        <v>0.21767969126869269</v>
      </c>
      <c r="CQ28" s="12">
        <f t="shared" si="9"/>
        <v>3.6525434984725713E-2</v>
      </c>
      <c r="CR28" s="12">
        <f t="shared" si="9"/>
        <v>0.28253267071599486</v>
      </c>
      <c r="CS28" s="12">
        <f t="shared" si="9"/>
        <v>0.2474716518541219</v>
      </c>
      <c r="CT28" s="12">
        <f t="shared" si="9"/>
        <v>1.8076178179470603E-2</v>
      </c>
      <c r="CU28" s="12">
        <f t="shared" si="9"/>
        <v>0.23546385802914438</v>
      </c>
      <c r="CV28" s="12">
        <f t="shared" si="9"/>
        <v>0.22468597795437062</v>
      </c>
      <c r="CW28" s="12">
        <f t="shared" si="9"/>
        <v>0.23229369720597792</v>
      </c>
      <c r="CX28" s="12">
        <f t="shared" si="9"/>
        <v>3.6189924724956571E-4</v>
      </c>
      <c r="CY28" s="12">
        <f t="shared" si="9"/>
        <v>0.23784384551264237</v>
      </c>
      <c r="CZ28" s="12">
        <f t="shared" si="9"/>
        <v>0.24004070950857814</v>
      </c>
      <c r="DA28" s="12">
        <f t="shared" si="9"/>
        <v>1.5451174289245981E-4</v>
      </c>
      <c r="DB28" s="12">
        <f t="shared" si="9"/>
        <v>0.22889410712288938</v>
      </c>
      <c r="DC28" s="12">
        <f t="shared" si="9"/>
        <v>0.24605048120573825</v>
      </c>
      <c r="DD28" s="12">
        <f t="shared" si="9"/>
        <v>0.2436704952451525</v>
      </c>
      <c r="DE28" s="12">
        <f t="shared" si="9"/>
        <v>6.4057596455602717E-2</v>
      </c>
      <c r="DF28" s="12">
        <f t="shared" si="9"/>
        <v>0.19243706044236064</v>
      </c>
      <c r="DG28" s="12">
        <f t="shared" si="9"/>
        <v>0.16610576923076925</v>
      </c>
      <c r="DH28" s="12">
        <f t="shared" si="9"/>
        <v>9.5927344969490513E-2</v>
      </c>
    </row>
    <row r="29" spans="1:112" x14ac:dyDescent="0.2">
      <c r="A29" s="15">
        <v>3</v>
      </c>
      <c r="B29" s="16" t="s">
        <v>23</v>
      </c>
      <c r="C29" s="17" t="s">
        <v>19</v>
      </c>
      <c r="D29" s="15">
        <v>1</v>
      </c>
      <c r="E29" s="15">
        <v>0</v>
      </c>
      <c r="F29" s="16">
        <v>1</v>
      </c>
      <c r="G29" s="15">
        <v>1206</v>
      </c>
      <c r="H29" s="15">
        <v>2432</v>
      </c>
      <c r="I29" s="15">
        <v>4556</v>
      </c>
      <c r="J29" s="15">
        <v>13436</v>
      </c>
      <c r="K29" s="15">
        <v>1910</v>
      </c>
      <c r="L29" s="15">
        <v>5606</v>
      </c>
      <c r="M29" s="15">
        <v>10700</v>
      </c>
      <c r="N29" s="15">
        <v>1564</v>
      </c>
      <c r="O29" s="15">
        <v>1602</v>
      </c>
      <c r="P29" s="15">
        <v>7950</v>
      </c>
      <c r="Q29" s="15">
        <v>1170</v>
      </c>
      <c r="R29" s="15">
        <v>1230</v>
      </c>
      <c r="S29" s="15">
        <v>9730</v>
      </c>
      <c r="T29" s="15">
        <v>3010</v>
      </c>
      <c r="U29" s="15">
        <v>2308</v>
      </c>
      <c r="V29" s="15">
        <v>6804</v>
      </c>
      <c r="W29" s="15">
        <v>16326</v>
      </c>
      <c r="X29" s="15">
        <v>346</v>
      </c>
      <c r="Y29" s="15">
        <v>7734</v>
      </c>
      <c r="Z29" s="15">
        <v>8660</v>
      </c>
      <c r="AA29" s="15">
        <v>2056</v>
      </c>
      <c r="AB29" s="15">
        <v>1558</v>
      </c>
      <c r="AC29" s="15">
        <v>10616</v>
      </c>
      <c r="AD29" s="15">
        <v>1350</v>
      </c>
      <c r="AE29" s="15">
        <v>1190</v>
      </c>
      <c r="AF29" s="15">
        <v>7770</v>
      </c>
      <c r="AG29" s="15">
        <v>3364</v>
      </c>
      <c r="AH29" s="15">
        <v>3210</v>
      </c>
      <c r="AI29" s="15">
        <v>3960</v>
      </c>
      <c r="AJ29" s="15">
        <v>13578</v>
      </c>
      <c r="AK29" s="15">
        <v>1622</v>
      </c>
      <c r="AL29" s="15">
        <v>6160</v>
      </c>
      <c r="AM29" s="15">
        <v>13322</v>
      </c>
      <c r="AN29" s="15">
        <v>1632</v>
      </c>
      <c r="AO29" s="15">
        <v>2312</v>
      </c>
      <c r="AP29" s="15">
        <v>13516</v>
      </c>
      <c r="AQ29" s="15">
        <v>2490</v>
      </c>
      <c r="AR29" s="15">
        <v>1556</v>
      </c>
      <c r="AS29" s="15">
        <v>17150</v>
      </c>
      <c r="AT29" s="15">
        <v>3284</v>
      </c>
      <c r="AU29" s="15">
        <v>3086</v>
      </c>
      <c r="AV29" s="15">
        <v>2466</v>
      </c>
      <c r="AW29" s="15">
        <v>27352</v>
      </c>
      <c r="AX29" s="15">
        <v>1540</v>
      </c>
      <c r="AY29" s="15">
        <v>5584</v>
      </c>
      <c r="AZ29" s="15">
        <v>12784</v>
      </c>
      <c r="BA29" s="15">
        <v>3854</v>
      </c>
      <c r="BB29" s="15">
        <v>2372</v>
      </c>
      <c r="BC29" s="15">
        <v>2444</v>
      </c>
      <c r="BD29" s="15">
        <v>8894</v>
      </c>
      <c r="BE29" s="15">
        <v>3514</v>
      </c>
      <c r="BF29" s="15">
        <v>862</v>
      </c>
      <c r="BG29" s="52">
        <v>10720</v>
      </c>
      <c r="BH29" s="15">
        <f>SUM(G29,G27,G25,G31)/SUM(G24:G31)</f>
        <v>0.28450184501845016</v>
      </c>
      <c r="BI29" s="15">
        <f t="shared" ref="BI29:DH29" si="10">SUM(H29,H27,H25,H31)/SUM(H24:H31)</f>
        <v>0.250151240169389</v>
      </c>
      <c r="BJ29" s="15">
        <f t="shared" si="10"/>
        <v>0.44350703060380481</v>
      </c>
      <c r="BK29" s="15">
        <f t="shared" si="10"/>
        <v>0.99985281130409187</v>
      </c>
      <c r="BL29" s="15">
        <f t="shared" si="10"/>
        <v>0.27028714107365792</v>
      </c>
      <c r="BM29" s="15">
        <f t="shared" si="10"/>
        <v>0.44795435569162262</v>
      </c>
      <c r="BN29" s="15">
        <f t="shared" si="10"/>
        <v>0.99944403261675319</v>
      </c>
      <c r="BO29" s="15">
        <f t="shared" si="10"/>
        <v>0.27638572513287774</v>
      </c>
      <c r="BP29" s="15">
        <f t="shared" si="10"/>
        <v>0.18950577663671372</v>
      </c>
      <c r="BQ29" s="15">
        <f t="shared" si="10"/>
        <v>0.89378580872631119</v>
      </c>
      <c r="BR29" s="15">
        <f t="shared" si="10"/>
        <v>0.28172671210645894</v>
      </c>
      <c r="BS29" s="15">
        <f t="shared" si="10"/>
        <v>0.12727272727272726</v>
      </c>
      <c r="BT29" s="15">
        <f t="shared" si="10"/>
        <v>0.79932752559987774</v>
      </c>
      <c r="BU29" s="15">
        <f t="shared" si="10"/>
        <v>0.27422248803827753</v>
      </c>
      <c r="BV29" s="15">
        <f t="shared" si="10"/>
        <v>0.27663586649066568</v>
      </c>
      <c r="BW29" s="15">
        <f t="shared" si="10"/>
        <v>0.48778359511343805</v>
      </c>
      <c r="BX29" s="15">
        <f t="shared" si="10"/>
        <v>0.99939239275732161</v>
      </c>
      <c r="BY29" s="15">
        <f t="shared" si="10"/>
        <v>0.32827586206896553</v>
      </c>
      <c r="BZ29" s="15">
        <f t="shared" si="10"/>
        <v>0.48728260869565215</v>
      </c>
      <c r="CA29" s="15">
        <f t="shared" si="10"/>
        <v>0.9995450409463148</v>
      </c>
      <c r="CB29" s="15">
        <f t="shared" si="10"/>
        <v>0.26650638061771775</v>
      </c>
      <c r="CC29" s="15">
        <f t="shared" si="10"/>
        <v>0.17958199356913182</v>
      </c>
      <c r="CD29" s="15">
        <f t="shared" si="10"/>
        <v>0.83826429980276129</v>
      </c>
      <c r="CE29" s="15">
        <f t="shared" si="10"/>
        <v>0.17686962276637988</v>
      </c>
      <c r="CF29" s="15">
        <f t="shared" si="10"/>
        <v>0.1317656880478642</v>
      </c>
      <c r="CG29" s="15">
        <f t="shared" si="10"/>
        <v>0.69710144927536233</v>
      </c>
      <c r="CH29" s="15">
        <f t="shared" si="10"/>
        <v>0.27339800519196611</v>
      </c>
      <c r="CI29" s="15">
        <f t="shared" si="10"/>
        <v>0.27704554352081429</v>
      </c>
      <c r="CJ29" s="15">
        <f t="shared" si="10"/>
        <v>0.44288389513108617</v>
      </c>
      <c r="CK29" s="15">
        <f t="shared" si="10"/>
        <v>0.9989841822667247</v>
      </c>
      <c r="CL29" s="15">
        <f t="shared" si="10"/>
        <v>0.29345743224746784</v>
      </c>
      <c r="CM29" s="15">
        <f t="shared" si="10"/>
        <v>0.41667614605846887</v>
      </c>
      <c r="CN29" s="15">
        <f t="shared" si="10"/>
        <v>0.99955627865700336</v>
      </c>
      <c r="CO29" s="15">
        <f t="shared" si="10"/>
        <v>0.27950897072710101</v>
      </c>
      <c r="CP29" s="15">
        <f t="shared" si="10"/>
        <v>0.20646406174626145</v>
      </c>
      <c r="CQ29" s="15">
        <f t="shared" si="10"/>
        <v>0.92269889759596224</v>
      </c>
      <c r="CR29" s="15">
        <f t="shared" si="10"/>
        <v>0.30793300202466412</v>
      </c>
      <c r="CS29" s="15">
        <f t="shared" si="10"/>
        <v>0.18265399938706711</v>
      </c>
      <c r="CT29" s="15">
        <f t="shared" si="10"/>
        <v>0.94351194318915432</v>
      </c>
      <c r="CU29" s="15">
        <f t="shared" si="10"/>
        <v>0.28293175587938246</v>
      </c>
      <c r="CV29" s="15">
        <f t="shared" si="10"/>
        <v>0.28095360164060496</v>
      </c>
      <c r="CW29" s="15">
        <f t="shared" si="10"/>
        <v>0.4889538661468486</v>
      </c>
      <c r="CX29" s="15">
        <f t="shared" si="10"/>
        <v>0.99949334105385057</v>
      </c>
      <c r="CY29" s="15">
        <f t="shared" si="10"/>
        <v>0.2764656849124757</v>
      </c>
      <c r="CZ29" s="15">
        <f t="shared" si="10"/>
        <v>0.46845013085199183</v>
      </c>
      <c r="DA29" s="15">
        <f t="shared" si="10"/>
        <v>0.99969097651421512</v>
      </c>
      <c r="DB29" s="15">
        <f t="shared" si="10"/>
        <v>0.26937269372693728</v>
      </c>
      <c r="DC29" s="15">
        <f t="shared" si="10"/>
        <v>0.27619393499182859</v>
      </c>
      <c r="DD29" s="15">
        <f t="shared" si="10"/>
        <v>0.21254785723107325</v>
      </c>
      <c r="DE29" s="15">
        <f t="shared" si="10"/>
        <v>0.85748569318811152</v>
      </c>
      <c r="DF29" s="15">
        <f t="shared" si="10"/>
        <v>0.26776067679135662</v>
      </c>
      <c r="DG29" s="15">
        <f t="shared" si="10"/>
        <v>0.16177884615384616</v>
      </c>
      <c r="DH29" s="15">
        <f t="shared" si="10"/>
        <v>0.80715197956577267</v>
      </c>
    </row>
    <row r="30" spans="1:112" x14ac:dyDescent="0.2">
      <c r="A30" s="15">
        <v>3</v>
      </c>
      <c r="B30" s="16" t="s">
        <v>23</v>
      </c>
      <c r="C30" s="17" t="s">
        <v>20</v>
      </c>
      <c r="D30" s="15">
        <v>1</v>
      </c>
      <c r="E30" s="15">
        <v>1</v>
      </c>
      <c r="F30" s="16">
        <v>0</v>
      </c>
      <c r="G30" s="15">
        <v>998</v>
      </c>
      <c r="H30" s="15">
        <v>2804</v>
      </c>
      <c r="I30" s="15">
        <v>2436</v>
      </c>
      <c r="J30" s="15">
        <v>0</v>
      </c>
      <c r="K30" s="15">
        <v>1892</v>
      </c>
      <c r="L30" s="15">
        <v>2968</v>
      </c>
      <c r="M30" s="15">
        <v>0</v>
      </c>
      <c r="N30" s="15">
        <v>1294</v>
      </c>
      <c r="O30" s="15">
        <v>2026</v>
      </c>
      <c r="P30" s="15">
        <v>90</v>
      </c>
      <c r="Q30" s="15">
        <v>842</v>
      </c>
      <c r="R30" s="15">
        <v>2936</v>
      </c>
      <c r="S30" s="15">
        <v>646</v>
      </c>
      <c r="T30" s="15">
        <v>2586</v>
      </c>
      <c r="U30" s="15">
        <v>2056</v>
      </c>
      <c r="V30" s="15">
        <v>2870</v>
      </c>
      <c r="W30" s="15">
        <v>0</v>
      </c>
      <c r="X30" s="15">
        <v>236</v>
      </c>
      <c r="Y30" s="15">
        <v>3154</v>
      </c>
      <c r="Z30" s="15">
        <v>2</v>
      </c>
      <c r="AA30" s="15">
        <v>2208</v>
      </c>
      <c r="AB30" s="15">
        <v>2730</v>
      </c>
      <c r="AC30" s="15">
        <v>542</v>
      </c>
      <c r="AD30" s="15">
        <v>3526</v>
      </c>
      <c r="AE30" s="15">
        <v>3664</v>
      </c>
      <c r="AF30" s="15">
        <v>1548</v>
      </c>
      <c r="AG30" s="15">
        <v>2922</v>
      </c>
      <c r="AH30" s="15">
        <v>2726</v>
      </c>
      <c r="AI30" s="15">
        <v>1702</v>
      </c>
      <c r="AJ30" s="15">
        <v>2</v>
      </c>
      <c r="AK30" s="15">
        <v>1454</v>
      </c>
      <c r="AL30" s="15">
        <v>3190</v>
      </c>
      <c r="AM30" s="15">
        <v>0</v>
      </c>
      <c r="AN30" s="15">
        <v>1394</v>
      </c>
      <c r="AO30" s="15">
        <v>3964</v>
      </c>
      <c r="AP30" s="15">
        <v>186</v>
      </c>
      <c r="AQ30" s="15">
        <v>1570</v>
      </c>
      <c r="AR30" s="15">
        <v>2004</v>
      </c>
      <c r="AS30" s="15">
        <v>308</v>
      </c>
      <c r="AT30" s="15">
        <v>2874</v>
      </c>
      <c r="AU30" s="15">
        <v>2638</v>
      </c>
      <c r="AV30" s="15">
        <v>848</v>
      </c>
      <c r="AW30" s="15">
        <v>0</v>
      </c>
      <c r="AX30" s="15">
        <v>1336</v>
      </c>
      <c r="AY30" s="15">
        <v>2468</v>
      </c>
      <c r="AZ30" s="15">
        <v>0</v>
      </c>
      <c r="BA30" s="15">
        <v>3746</v>
      </c>
      <c r="BB30" s="15">
        <v>2010</v>
      </c>
      <c r="BC30" s="15">
        <v>3200</v>
      </c>
      <c r="BD30" s="15">
        <v>428</v>
      </c>
      <c r="BE30" s="15">
        <v>2594</v>
      </c>
      <c r="BF30" s="15">
        <v>1908</v>
      </c>
      <c r="BG30" s="52">
        <v>610</v>
      </c>
      <c r="BH30" s="15">
        <f>SUM(G26,G27,G30,G31)/SUM(G24:G31)</f>
        <v>0.23321033210332104</v>
      </c>
      <c r="BI30" s="15">
        <f t="shared" ref="BI30:DH30" si="11">SUM(H26,H27,H30,H31)/SUM(H24:H31)</f>
        <v>0.26376285541439809</v>
      </c>
      <c r="BJ30" s="15">
        <f t="shared" si="11"/>
        <v>0.25938792390405296</v>
      </c>
      <c r="BK30" s="15">
        <f t="shared" si="11"/>
        <v>7.5066234913158669E-3</v>
      </c>
      <c r="BL30" s="15">
        <f t="shared" si="11"/>
        <v>0.2540574282147316</v>
      </c>
      <c r="BM30" s="15">
        <f t="shared" si="11"/>
        <v>0.25299192875034787</v>
      </c>
      <c r="BN30" s="15">
        <f t="shared" si="11"/>
        <v>4.8183839881393627E-3</v>
      </c>
      <c r="BO30" s="15">
        <f t="shared" si="11"/>
        <v>0.21589471019994938</v>
      </c>
      <c r="BP30" s="15">
        <f t="shared" si="11"/>
        <v>0.21309370988446727</v>
      </c>
      <c r="BQ30" s="15">
        <f t="shared" si="11"/>
        <v>2.3137946231820184E-2</v>
      </c>
      <c r="BR30" s="15">
        <f t="shared" si="11"/>
        <v>0.19733852645245051</v>
      </c>
      <c r="BS30" s="15">
        <f t="shared" si="11"/>
        <v>0.24795607077486273</v>
      </c>
      <c r="BT30" s="15">
        <f t="shared" si="11"/>
        <v>0.10209384074583525</v>
      </c>
      <c r="BU30" s="15">
        <f t="shared" si="11"/>
        <v>0.22607655502392343</v>
      </c>
      <c r="BV30" s="15">
        <f t="shared" si="11"/>
        <v>0.23420705261172922</v>
      </c>
      <c r="BW30" s="15">
        <f t="shared" si="11"/>
        <v>0.23261032161555723</v>
      </c>
      <c r="BX30" s="15">
        <f t="shared" si="11"/>
        <v>4.9823793899623284E-3</v>
      </c>
      <c r="BY30" s="15">
        <f t="shared" si="11"/>
        <v>0.21793103448275863</v>
      </c>
      <c r="BZ30" s="15">
        <f t="shared" si="11"/>
        <v>0.22554347826086957</v>
      </c>
      <c r="CA30" s="15">
        <f t="shared" si="11"/>
        <v>7.0518653321201092E-3</v>
      </c>
      <c r="CB30" s="15">
        <f t="shared" si="11"/>
        <v>0.26188274459034583</v>
      </c>
      <c r="CC30" s="15">
        <f t="shared" si="11"/>
        <v>0.27138263665594853</v>
      </c>
      <c r="CD30" s="15">
        <f t="shared" si="11"/>
        <v>6.8426642391139436E-2</v>
      </c>
      <c r="CE30" s="15">
        <f t="shared" si="11"/>
        <v>0.37590999338186631</v>
      </c>
      <c r="CF30" s="15">
        <f t="shared" si="11"/>
        <v>0.32155280367329903</v>
      </c>
      <c r="CG30" s="15">
        <f t="shared" si="11"/>
        <v>0.19404186795491143</v>
      </c>
      <c r="CH30" s="15">
        <f t="shared" si="11"/>
        <v>0.23227216832900668</v>
      </c>
      <c r="CI30" s="15">
        <f t="shared" si="11"/>
        <v>0.22471616860237506</v>
      </c>
      <c r="CJ30" s="15">
        <f t="shared" si="11"/>
        <v>0.21498127340823969</v>
      </c>
      <c r="CK30" s="15">
        <f t="shared" si="11"/>
        <v>7.6911914090843133E-3</v>
      </c>
      <c r="CL30" s="15">
        <f t="shared" si="11"/>
        <v>0.24911032028469751</v>
      </c>
      <c r="CM30" s="15">
        <f t="shared" si="11"/>
        <v>0.22932544647935388</v>
      </c>
      <c r="CN30" s="15">
        <f t="shared" si="11"/>
        <v>7.8390770596065678E-3</v>
      </c>
      <c r="CO30" s="15">
        <f t="shared" si="11"/>
        <v>0.22733711048158639</v>
      </c>
      <c r="CP30" s="15">
        <f t="shared" si="11"/>
        <v>0.30294259527255185</v>
      </c>
      <c r="CQ30" s="15">
        <f t="shared" si="11"/>
        <v>3.2009563022977819E-2</v>
      </c>
      <c r="CR30" s="15">
        <f t="shared" si="11"/>
        <v>0.19234308853303883</v>
      </c>
      <c r="CS30" s="15">
        <f t="shared" si="11"/>
        <v>0.20012258657676985</v>
      </c>
      <c r="CT30" s="15">
        <f t="shared" si="11"/>
        <v>3.4323219281256721E-2</v>
      </c>
      <c r="CU30" s="15">
        <f t="shared" si="11"/>
        <v>0.23791660655028135</v>
      </c>
      <c r="CV30" s="15">
        <f t="shared" si="11"/>
        <v>0.23199179697513458</v>
      </c>
      <c r="CW30" s="15">
        <f t="shared" si="11"/>
        <v>0.2124756335282651</v>
      </c>
      <c r="CX30" s="15">
        <f t="shared" si="11"/>
        <v>5.8627678054429646E-3</v>
      </c>
      <c r="CY30" s="15">
        <f t="shared" si="11"/>
        <v>0.22923034176160045</v>
      </c>
      <c r="CZ30" s="15">
        <f t="shared" si="11"/>
        <v>0.23117185228264031</v>
      </c>
      <c r="DA30" s="15">
        <f t="shared" si="11"/>
        <v>6.180469715698393E-3</v>
      </c>
      <c r="DB30" s="15">
        <f t="shared" si="11"/>
        <v>0.24421335122442134</v>
      </c>
      <c r="DC30" s="15">
        <f t="shared" si="11"/>
        <v>0.22426003268567277</v>
      </c>
      <c r="DD30" s="15">
        <f t="shared" si="11"/>
        <v>0.25009262689885142</v>
      </c>
      <c r="DE30" s="15">
        <f t="shared" si="11"/>
        <v>7.3472401698357018E-2</v>
      </c>
      <c r="DF30" s="15">
        <f t="shared" si="11"/>
        <v>0.18173478748343697</v>
      </c>
      <c r="DG30" s="15">
        <f t="shared" si="11"/>
        <v>0.30745192307692309</v>
      </c>
      <c r="DH30" s="15">
        <f t="shared" si="11"/>
        <v>8.3155952887753654E-2</v>
      </c>
    </row>
    <row r="31" spans="1:112" x14ac:dyDescent="0.2">
      <c r="A31" s="30">
        <v>3</v>
      </c>
      <c r="B31" s="31" t="s">
        <v>23</v>
      </c>
      <c r="C31" s="32" t="s">
        <v>21</v>
      </c>
      <c r="D31" s="30">
        <v>1</v>
      </c>
      <c r="E31" s="30">
        <v>1</v>
      </c>
      <c r="F31" s="31">
        <v>1</v>
      </c>
      <c r="G31" s="30">
        <v>116</v>
      </c>
      <c r="H31" s="30">
        <v>332</v>
      </c>
      <c r="I31" s="30">
        <v>588</v>
      </c>
      <c r="J31" s="30">
        <v>74</v>
      </c>
      <c r="K31" s="30">
        <v>286</v>
      </c>
      <c r="L31" s="30">
        <v>556</v>
      </c>
      <c r="M31" s="30">
        <v>40</v>
      </c>
      <c r="N31" s="30">
        <v>196</v>
      </c>
      <c r="O31" s="30">
        <v>198</v>
      </c>
      <c r="P31" s="30">
        <v>110</v>
      </c>
      <c r="Q31" s="30">
        <v>176</v>
      </c>
      <c r="R31" s="30">
        <v>228</v>
      </c>
      <c r="S31" s="30">
        <v>674</v>
      </c>
      <c r="T31" s="30">
        <v>204</v>
      </c>
      <c r="U31" s="30">
        <v>198</v>
      </c>
      <c r="V31" s="30">
        <v>732</v>
      </c>
      <c r="W31" s="30">
        <v>56</v>
      </c>
      <c r="X31" s="30">
        <v>44</v>
      </c>
      <c r="Y31" s="30">
        <v>878</v>
      </c>
      <c r="Z31" s="30">
        <v>42</v>
      </c>
      <c r="AA31" s="30">
        <v>324</v>
      </c>
      <c r="AB31" s="30">
        <v>232</v>
      </c>
      <c r="AC31" s="30">
        <v>312</v>
      </c>
      <c r="AD31" s="30">
        <v>420</v>
      </c>
      <c r="AE31" s="30">
        <v>302</v>
      </c>
      <c r="AF31" s="30">
        <v>834</v>
      </c>
      <c r="AG31" s="30">
        <v>204</v>
      </c>
      <c r="AH31" s="30">
        <v>354</v>
      </c>
      <c r="AI31" s="30">
        <v>468</v>
      </c>
      <c r="AJ31" s="30">
        <v>58</v>
      </c>
      <c r="AK31" s="30">
        <v>204</v>
      </c>
      <c r="AL31" s="30">
        <v>652</v>
      </c>
      <c r="AM31" s="30">
        <v>80</v>
      </c>
      <c r="AN31" s="30">
        <v>278</v>
      </c>
      <c r="AO31" s="30">
        <v>412</v>
      </c>
      <c r="AP31" s="30">
        <v>256</v>
      </c>
      <c r="AQ31" s="30">
        <v>284</v>
      </c>
      <c r="AR31" s="30">
        <v>202</v>
      </c>
      <c r="AS31" s="30">
        <v>314</v>
      </c>
      <c r="AT31" s="30">
        <v>204</v>
      </c>
      <c r="AU31" s="30">
        <v>478</v>
      </c>
      <c r="AV31" s="30">
        <v>374</v>
      </c>
      <c r="AW31" s="30">
        <v>122</v>
      </c>
      <c r="AX31" s="30">
        <v>156</v>
      </c>
      <c r="AY31" s="30">
        <v>614</v>
      </c>
      <c r="AZ31" s="30">
        <v>54</v>
      </c>
      <c r="BA31" s="30">
        <v>318</v>
      </c>
      <c r="BB31" s="30">
        <v>244</v>
      </c>
      <c r="BC31" s="30">
        <v>354</v>
      </c>
      <c r="BD31" s="30">
        <v>348</v>
      </c>
      <c r="BE31" s="30">
        <v>392</v>
      </c>
      <c r="BF31" s="30">
        <v>162</v>
      </c>
      <c r="BG31" s="57">
        <v>520</v>
      </c>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row>
    <row r="32" spans="1:112" x14ac:dyDescent="0.2">
      <c r="A32" s="24">
        <v>4</v>
      </c>
      <c r="B32" s="25" t="s">
        <v>24</v>
      </c>
      <c r="C32" s="26" t="s">
        <v>17</v>
      </c>
      <c r="D32" s="24">
        <v>0</v>
      </c>
      <c r="E32" s="24">
        <v>0</v>
      </c>
      <c r="F32" s="25">
        <v>0</v>
      </c>
      <c r="G32" s="24">
        <v>1980</v>
      </c>
      <c r="H32" s="24">
        <v>2324</v>
      </c>
      <c r="I32" s="24">
        <v>274</v>
      </c>
      <c r="J32" s="24">
        <v>2</v>
      </c>
      <c r="K32" s="24">
        <v>1608</v>
      </c>
      <c r="L32" s="24">
        <v>320</v>
      </c>
      <c r="M32" s="24">
        <v>4</v>
      </c>
      <c r="N32" s="24">
        <v>2072</v>
      </c>
      <c r="O32" s="24">
        <v>3038</v>
      </c>
      <c r="P32" s="24">
        <v>4</v>
      </c>
      <c r="Q32" s="24">
        <v>2006</v>
      </c>
      <c r="R32" s="24">
        <v>10298</v>
      </c>
      <c r="S32" s="24">
        <v>6</v>
      </c>
      <c r="T32" s="24">
        <v>3052</v>
      </c>
      <c r="U32" s="24">
        <v>1998</v>
      </c>
      <c r="V32" s="24">
        <v>416</v>
      </c>
      <c r="W32" s="24">
        <v>4</v>
      </c>
      <c r="X32" s="24">
        <v>972</v>
      </c>
      <c r="Y32" s="24">
        <v>362</v>
      </c>
      <c r="Z32" s="24">
        <v>0</v>
      </c>
      <c r="AA32" s="24">
        <v>2774</v>
      </c>
      <c r="AB32" s="24">
        <v>3258</v>
      </c>
      <c r="AC32" s="24">
        <v>2</v>
      </c>
      <c r="AD32" s="24">
        <v>2610</v>
      </c>
      <c r="AE32" s="24">
        <v>4902</v>
      </c>
      <c r="AF32" s="24">
        <v>32</v>
      </c>
      <c r="AG32" s="24">
        <v>2376</v>
      </c>
      <c r="AH32" s="24">
        <v>2576</v>
      </c>
      <c r="AI32" s="24">
        <v>288</v>
      </c>
      <c r="AJ32" s="24">
        <v>0</v>
      </c>
      <c r="AK32" s="24">
        <v>1826</v>
      </c>
      <c r="AL32" s="24">
        <v>756</v>
      </c>
      <c r="AM32" s="24">
        <v>2</v>
      </c>
      <c r="AN32" s="24">
        <v>1540</v>
      </c>
      <c r="AO32" s="24">
        <v>4584</v>
      </c>
      <c r="AP32" s="24">
        <v>12</v>
      </c>
      <c r="AQ32" s="24">
        <v>2070</v>
      </c>
      <c r="AR32" s="24">
        <v>4966</v>
      </c>
      <c r="AS32" s="24">
        <v>10</v>
      </c>
      <c r="AT32" s="24">
        <v>2722</v>
      </c>
      <c r="AU32" s="24">
        <v>3000</v>
      </c>
      <c r="AV32" s="24">
        <v>294</v>
      </c>
      <c r="AW32" s="24">
        <v>2</v>
      </c>
      <c r="AX32" s="24">
        <v>1856</v>
      </c>
      <c r="AY32" s="24">
        <v>346</v>
      </c>
      <c r="AZ32" s="24">
        <v>0</v>
      </c>
      <c r="BA32" s="24">
        <v>3070</v>
      </c>
      <c r="BB32" s="24">
        <v>2856</v>
      </c>
      <c r="BC32" s="24">
        <v>4706</v>
      </c>
      <c r="BD32" s="24">
        <v>2</v>
      </c>
      <c r="BE32" s="24">
        <v>5690</v>
      </c>
      <c r="BF32" s="24">
        <v>3588</v>
      </c>
      <c r="BG32" s="55">
        <v>2</v>
      </c>
      <c r="BH32" s="24">
        <f>SUM(G32,G34,G36,G38)/SUM(G32:G39)</f>
        <v>0.26003276003276005</v>
      </c>
      <c r="BI32" s="24">
        <f t="shared" ref="BI32:DH32" si="12">SUM(H32,H34,H36,H38)/SUM(H32:H39)</f>
        <v>0.23776009791921665</v>
      </c>
      <c r="BJ32" s="24">
        <f t="shared" si="12"/>
        <v>2.9998584972406962E-2</v>
      </c>
      <c r="BK32" s="24">
        <f t="shared" si="12"/>
        <v>4.6125461254612545E-4</v>
      </c>
      <c r="BL32" s="24">
        <f t="shared" si="12"/>
        <v>0.23635600335852225</v>
      </c>
      <c r="BM32" s="24">
        <f t="shared" si="12"/>
        <v>3.6464771322620521E-2</v>
      </c>
      <c r="BN32" s="24">
        <f t="shared" si="12"/>
        <v>1.0720028586742897E-3</v>
      </c>
      <c r="BO32" s="24">
        <f t="shared" si="12"/>
        <v>0.24692491279603451</v>
      </c>
      <c r="BP32" s="24">
        <f t="shared" si="12"/>
        <v>0.35464902609334803</v>
      </c>
      <c r="BQ32" s="24">
        <f t="shared" si="12"/>
        <v>6.6489361702127658E-4</v>
      </c>
      <c r="BR32" s="24">
        <f t="shared" si="12"/>
        <v>0.25396247039533615</v>
      </c>
      <c r="BS32" s="24">
        <f t="shared" si="12"/>
        <v>0.51405288541493432</v>
      </c>
      <c r="BT32" s="24">
        <f t="shared" si="12"/>
        <v>1.3377926421404682E-3</v>
      </c>
      <c r="BU32" s="24">
        <f t="shared" si="12"/>
        <v>0.24199380165289255</v>
      </c>
      <c r="BV32" s="24">
        <f t="shared" si="12"/>
        <v>0.24568318318318319</v>
      </c>
      <c r="BW32" s="24">
        <f t="shared" si="12"/>
        <v>3.5947712418300651E-2</v>
      </c>
      <c r="BX32" s="24">
        <f t="shared" si="12"/>
        <v>5.3633681952266023E-4</v>
      </c>
      <c r="BY32" s="24">
        <f t="shared" si="12"/>
        <v>0.23007177937287496</v>
      </c>
      <c r="BZ32" s="24">
        <f t="shared" si="12"/>
        <v>3.231370745170193E-2</v>
      </c>
      <c r="CA32" s="24">
        <f t="shared" si="12"/>
        <v>0</v>
      </c>
      <c r="CB32" s="24">
        <f t="shared" si="12"/>
        <v>0.30730563002680966</v>
      </c>
      <c r="CC32" s="24">
        <f t="shared" si="12"/>
        <v>0.36245289482699555</v>
      </c>
      <c r="CD32" s="24">
        <f t="shared" si="12"/>
        <v>5.6657223796033991E-4</v>
      </c>
      <c r="CE32" s="24">
        <f t="shared" si="12"/>
        <v>0.23563528459670893</v>
      </c>
      <c r="CF32" s="24">
        <f t="shared" si="12"/>
        <v>0.50097307817061298</v>
      </c>
      <c r="CG32" s="24">
        <f t="shared" si="12"/>
        <v>4.4493882091212458E-3</v>
      </c>
      <c r="CH32" s="24">
        <f t="shared" si="12"/>
        <v>0.22419481539670072</v>
      </c>
      <c r="CI32" s="24">
        <f t="shared" si="12"/>
        <v>0.23842461885940147</v>
      </c>
      <c r="CJ32" s="24">
        <f t="shared" si="12"/>
        <v>4.7276688453159042E-2</v>
      </c>
      <c r="CK32" s="24">
        <f t="shared" si="12"/>
        <v>1.58052789631737E-4</v>
      </c>
      <c r="CL32" s="24">
        <f t="shared" si="12"/>
        <v>0.22998805256869773</v>
      </c>
      <c r="CM32" s="24">
        <f t="shared" si="12"/>
        <v>6.059171597633136E-2</v>
      </c>
      <c r="CN32" s="24">
        <f t="shared" si="12"/>
        <v>2.8793550244745177E-4</v>
      </c>
      <c r="CO32" s="24">
        <f t="shared" si="12"/>
        <v>0.20140949554896143</v>
      </c>
      <c r="CP32" s="24">
        <f t="shared" si="12"/>
        <v>0.36201356658336309</v>
      </c>
      <c r="CQ32" s="24">
        <f t="shared" si="12"/>
        <v>1.1350737797956867E-3</v>
      </c>
      <c r="CR32" s="24">
        <f t="shared" si="12"/>
        <v>0.21396099134770494</v>
      </c>
      <c r="CS32" s="24">
        <f t="shared" si="12"/>
        <v>0.45278210392184626</v>
      </c>
      <c r="CT32" s="24">
        <f t="shared" si="12"/>
        <v>8.3872513779055839E-4</v>
      </c>
      <c r="CU32" s="24">
        <f t="shared" si="12"/>
        <v>0.24330755502676979</v>
      </c>
      <c r="CV32" s="24">
        <f t="shared" si="12"/>
        <v>0.23402977905859751</v>
      </c>
      <c r="CW32" s="24">
        <f t="shared" si="12"/>
        <v>3.2019704433497539E-2</v>
      </c>
      <c r="CX32" s="24">
        <f t="shared" si="12"/>
        <v>3.5236081747709656E-4</v>
      </c>
      <c r="CY32" s="24">
        <f t="shared" si="12"/>
        <v>0.24203821656050956</v>
      </c>
      <c r="CZ32" s="24">
        <f t="shared" si="12"/>
        <v>3.9676365333748249E-2</v>
      </c>
      <c r="DA32" s="24">
        <f t="shared" si="12"/>
        <v>0</v>
      </c>
      <c r="DB32" s="24">
        <f t="shared" si="12"/>
        <v>0.25032920726889651</v>
      </c>
      <c r="DC32" s="24">
        <f t="shared" si="12"/>
        <v>0.26868354051220605</v>
      </c>
      <c r="DD32" s="24">
        <f t="shared" si="12"/>
        <v>0.37947775882430129</v>
      </c>
      <c r="DE32" s="24">
        <f t="shared" si="12"/>
        <v>1.0483750187209825E-3</v>
      </c>
      <c r="DF32" s="24">
        <f t="shared" si="12"/>
        <v>0.43910806174957118</v>
      </c>
      <c r="DG32" s="24">
        <f t="shared" si="12"/>
        <v>0.42209474463360475</v>
      </c>
      <c r="DH32" s="24">
        <f t="shared" si="12"/>
        <v>6.2712775488263752E-4</v>
      </c>
    </row>
    <row r="33" spans="1:112" x14ac:dyDescent="0.2">
      <c r="A33" s="12">
        <v>4</v>
      </c>
      <c r="B33" s="13" t="s">
        <v>24</v>
      </c>
      <c r="C33" s="14" t="s">
        <v>15</v>
      </c>
      <c r="D33" s="12">
        <v>0</v>
      </c>
      <c r="E33" s="12">
        <v>0</v>
      </c>
      <c r="F33" s="13">
        <v>1</v>
      </c>
      <c r="G33" s="12">
        <v>3168</v>
      </c>
      <c r="H33" s="12">
        <v>3906</v>
      </c>
      <c r="I33" s="12">
        <v>4498</v>
      </c>
      <c r="J33" s="12">
        <v>3926</v>
      </c>
      <c r="K33" s="12">
        <v>3084</v>
      </c>
      <c r="L33" s="12">
        <v>4406</v>
      </c>
      <c r="M33" s="12">
        <v>3796</v>
      </c>
      <c r="N33" s="12">
        <v>3890</v>
      </c>
      <c r="O33" s="12">
        <v>3980</v>
      </c>
      <c r="P33" s="12">
        <v>4678</v>
      </c>
      <c r="Q33" s="12">
        <v>4418</v>
      </c>
      <c r="R33" s="12">
        <v>8470</v>
      </c>
      <c r="S33" s="12">
        <v>3826</v>
      </c>
      <c r="T33" s="12">
        <v>5138</v>
      </c>
      <c r="U33" s="12">
        <v>3788</v>
      </c>
      <c r="V33" s="12">
        <v>6810</v>
      </c>
      <c r="W33" s="12">
        <v>5992</v>
      </c>
      <c r="X33" s="12">
        <v>1886</v>
      </c>
      <c r="Y33" s="12">
        <v>6932</v>
      </c>
      <c r="Z33" s="12">
        <v>4558</v>
      </c>
      <c r="AA33" s="12">
        <v>3956</v>
      </c>
      <c r="AB33" s="12">
        <v>3778</v>
      </c>
      <c r="AC33" s="12">
        <v>5094</v>
      </c>
      <c r="AD33" s="12">
        <v>6070</v>
      </c>
      <c r="AE33" s="12">
        <v>3722</v>
      </c>
      <c r="AF33" s="12">
        <v>5392</v>
      </c>
      <c r="AG33" s="12">
        <v>4208</v>
      </c>
      <c r="AH33" s="12">
        <v>4910</v>
      </c>
      <c r="AI33" s="12">
        <v>3716</v>
      </c>
      <c r="AJ33" s="12">
        <v>5194</v>
      </c>
      <c r="AK33" s="12">
        <v>3494</v>
      </c>
      <c r="AL33" s="12">
        <v>6482</v>
      </c>
      <c r="AM33" s="12">
        <v>5668</v>
      </c>
      <c r="AN33" s="12">
        <v>3688</v>
      </c>
      <c r="AO33" s="12">
        <v>5152</v>
      </c>
      <c r="AP33" s="12">
        <v>6096</v>
      </c>
      <c r="AQ33" s="12">
        <v>4796</v>
      </c>
      <c r="AR33" s="12">
        <v>3914</v>
      </c>
      <c r="AS33" s="12">
        <v>7932</v>
      </c>
      <c r="AT33" s="12">
        <v>4288</v>
      </c>
      <c r="AU33" s="12">
        <v>5690</v>
      </c>
      <c r="AV33" s="12">
        <v>5022</v>
      </c>
      <c r="AW33" s="12">
        <v>8794</v>
      </c>
      <c r="AX33" s="12">
        <v>3518</v>
      </c>
      <c r="AY33" s="12">
        <v>4988</v>
      </c>
      <c r="AZ33" s="12">
        <v>4516</v>
      </c>
      <c r="BA33" s="12">
        <v>4756</v>
      </c>
      <c r="BB33" s="12">
        <v>4140</v>
      </c>
      <c r="BC33" s="12">
        <v>4492</v>
      </c>
      <c r="BD33" s="12">
        <v>5824</v>
      </c>
      <c r="BE33" s="12">
        <v>4560</v>
      </c>
      <c r="BF33" s="12">
        <v>3156</v>
      </c>
      <c r="BG33" s="51">
        <v>7156</v>
      </c>
      <c r="BH33" s="12">
        <f>IF((1-SUM(BH32,BH35,BH37))&gt;$BI$1,1-SUM(BH32,BH35,BH37),G33/SUM(G32:G39))</f>
        <v>0.2399672399672399</v>
      </c>
      <c r="BI33" s="12">
        <f t="shared" ref="BI33:DH33" si="13">IF((1-SUM(BI32,BI35,BI37))&gt;$BI$1,1-SUM(BI32,BI35,BI37),H33/SUM(H32:H39))</f>
        <v>0.21067931456548339</v>
      </c>
      <c r="BJ33" s="12">
        <f t="shared" si="13"/>
        <v>0.26036507711900381</v>
      </c>
      <c r="BK33" s="12">
        <f t="shared" si="13"/>
        <v>0.25584255842558423</v>
      </c>
      <c r="BL33" s="12">
        <f t="shared" si="13"/>
        <v>0.22103274559193964</v>
      </c>
      <c r="BM33" s="12">
        <f t="shared" si="13"/>
        <v>0.27688504326328789</v>
      </c>
      <c r="BN33" s="12">
        <f t="shared" si="13"/>
        <v>0.28283008754690009</v>
      </c>
      <c r="BO33" s="12">
        <f t="shared" si="13"/>
        <v>0.27519735634294107</v>
      </c>
      <c r="BP33" s="12">
        <f t="shared" si="13"/>
        <v>0.27434766629915464</v>
      </c>
      <c r="BQ33" s="12">
        <f t="shared" si="13"/>
        <v>0.49202127659574468</v>
      </c>
      <c r="BR33" s="12">
        <f t="shared" si="13"/>
        <v>0.3002368373109856</v>
      </c>
      <c r="BS33" s="12">
        <f t="shared" si="13"/>
        <v>0.25702644270746722</v>
      </c>
      <c r="BT33" s="12">
        <f t="shared" si="13"/>
        <v>0.62240802675585283</v>
      </c>
      <c r="BU33" s="12">
        <f t="shared" si="13"/>
        <v>0.26665805785123964</v>
      </c>
      <c r="BV33" s="12">
        <f t="shared" si="13"/>
        <v>0.27214714714714716</v>
      </c>
      <c r="BW33" s="12">
        <f t="shared" si="13"/>
        <v>0.34372082166199813</v>
      </c>
      <c r="BX33" s="12">
        <f t="shared" si="13"/>
        <v>0.36430678466076705</v>
      </c>
      <c r="BY33" s="12">
        <f t="shared" si="13"/>
        <v>0.28182848507744618</v>
      </c>
      <c r="BZ33" s="12">
        <f t="shared" si="13"/>
        <v>0.34429622815087391</v>
      </c>
      <c r="CA33" s="12">
        <f t="shared" si="13"/>
        <v>0.36755204594400581</v>
      </c>
      <c r="CB33" s="12">
        <f t="shared" si="13"/>
        <v>0.22503351206434319</v>
      </c>
      <c r="CC33" s="12">
        <f t="shared" si="13"/>
        <v>0.21856800274066468</v>
      </c>
      <c r="CD33" s="12">
        <f t="shared" si="13"/>
        <v>0.30481586402266281</v>
      </c>
      <c r="CE33" s="12">
        <f t="shared" si="13"/>
        <v>0.32492581602373893</v>
      </c>
      <c r="CF33" s="12">
        <f t="shared" si="13"/>
        <v>0.18326305546545574</v>
      </c>
      <c r="CG33" s="12">
        <f t="shared" si="13"/>
        <v>0.3780390910535516</v>
      </c>
      <c r="CH33" s="12">
        <f t="shared" si="13"/>
        <v>0.27305577376276513</v>
      </c>
      <c r="CI33" s="12">
        <f t="shared" si="13"/>
        <v>0.26242236024844723</v>
      </c>
      <c r="CJ33" s="12">
        <f t="shared" si="13"/>
        <v>0.34531590413943358</v>
      </c>
      <c r="CK33" s="12">
        <f t="shared" si="13"/>
        <v>0.35925399083293819</v>
      </c>
      <c r="CL33" s="12">
        <f t="shared" si="13"/>
        <v>0.27618478693747517</v>
      </c>
      <c r="CM33" s="12">
        <f t="shared" si="13"/>
        <v>0.32875739644970414</v>
      </c>
      <c r="CN33" s="12">
        <f t="shared" si="13"/>
        <v>0.36150302332277573</v>
      </c>
      <c r="CO33" s="12">
        <f t="shared" si="13"/>
        <v>0.25445103857566764</v>
      </c>
      <c r="CP33" s="12">
        <f t="shared" si="13"/>
        <v>0.18874211591098411</v>
      </c>
      <c r="CQ33" s="12">
        <f t="shared" si="13"/>
        <v>0.38833711691259931</v>
      </c>
      <c r="CR33" s="12">
        <f t="shared" si="13"/>
        <v>0.25267634550520601</v>
      </c>
      <c r="CS33" s="12">
        <f t="shared" si="13"/>
        <v>0.1551748548775308</v>
      </c>
      <c r="CT33" s="12">
        <f t="shared" si="13"/>
        <v>0.4287083632878026</v>
      </c>
      <c r="CU33" s="12">
        <f t="shared" si="13"/>
        <v>0.25877453896490188</v>
      </c>
      <c r="CV33" s="12">
        <f t="shared" si="13"/>
        <v>0.26332853025936598</v>
      </c>
      <c r="CW33" s="12">
        <f t="shared" si="13"/>
        <v>0.33389778325123154</v>
      </c>
      <c r="CX33" s="12">
        <f t="shared" si="13"/>
        <v>0.34425651867512341</v>
      </c>
      <c r="CY33" s="12">
        <f t="shared" si="13"/>
        <v>0.24763559158463622</v>
      </c>
      <c r="CZ33" s="12">
        <f t="shared" si="13"/>
        <v>0.3351485918780146</v>
      </c>
      <c r="DA33" s="12">
        <f t="shared" si="13"/>
        <v>0.34666895604395598</v>
      </c>
      <c r="DB33" s="12">
        <f t="shared" si="13"/>
        <v>0.24400842770608366</v>
      </c>
      <c r="DC33" s="12">
        <f t="shared" si="13"/>
        <v>0.23273925415605801</v>
      </c>
      <c r="DD33" s="12">
        <f t="shared" si="13"/>
        <v>0.20312294974412803</v>
      </c>
      <c r="DE33" s="12">
        <f t="shared" si="13"/>
        <v>0.39149318556237833</v>
      </c>
      <c r="DF33" s="12">
        <f t="shared" si="13"/>
        <v>0.16895368782161235</v>
      </c>
      <c r="DG33" s="12">
        <f t="shared" si="13"/>
        <v>0.17894152479644709</v>
      </c>
      <c r="DH33" s="12">
        <f t="shared" si="13"/>
        <v>0.26688765454219676</v>
      </c>
    </row>
    <row r="34" spans="1:112" x14ac:dyDescent="0.2">
      <c r="A34" s="18">
        <v>4</v>
      </c>
      <c r="B34" s="19" t="s">
        <v>24</v>
      </c>
      <c r="C34" s="20" t="s">
        <v>14</v>
      </c>
      <c r="D34" s="18">
        <v>0</v>
      </c>
      <c r="E34" s="18">
        <v>1</v>
      </c>
      <c r="F34" s="19">
        <v>0</v>
      </c>
      <c r="G34" s="18">
        <v>238</v>
      </c>
      <c r="H34" s="18">
        <v>322</v>
      </c>
      <c r="I34" s="18">
        <v>64</v>
      </c>
      <c r="J34" s="18">
        <v>2</v>
      </c>
      <c r="K34" s="18">
        <v>246</v>
      </c>
      <c r="L34" s="18">
        <v>60</v>
      </c>
      <c r="M34" s="18">
        <v>4</v>
      </c>
      <c r="N34" s="18">
        <v>272</v>
      </c>
      <c r="O34" s="18">
        <v>264</v>
      </c>
      <c r="P34" s="18">
        <v>2</v>
      </c>
      <c r="Q34" s="18">
        <v>296</v>
      </c>
      <c r="R34" s="18">
        <v>718</v>
      </c>
      <c r="S34" s="18">
        <v>0</v>
      </c>
      <c r="T34" s="18">
        <v>224</v>
      </c>
      <c r="U34" s="18">
        <v>200</v>
      </c>
      <c r="V34" s="18">
        <v>88</v>
      </c>
      <c r="W34" s="18">
        <v>0</v>
      </c>
      <c r="X34" s="18">
        <v>82</v>
      </c>
      <c r="Y34" s="18">
        <v>76</v>
      </c>
      <c r="Z34" s="18">
        <v>0</v>
      </c>
      <c r="AA34" s="18">
        <v>332</v>
      </c>
      <c r="AB34" s="18">
        <v>424</v>
      </c>
      <c r="AC34" s="18">
        <v>2</v>
      </c>
      <c r="AD34" s="18">
        <v>312</v>
      </c>
      <c r="AE34" s="18">
        <v>560</v>
      </c>
      <c r="AF34" s="18">
        <v>10</v>
      </c>
      <c r="AG34" s="18">
        <v>148</v>
      </c>
      <c r="AH34" s="18">
        <v>262</v>
      </c>
      <c r="AI34" s="18">
        <v>44</v>
      </c>
      <c r="AJ34" s="18">
        <v>0</v>
      </c>
      <c r="AK34" s="18">
        <v>182</v>
      </c>
      <c r="AL34" s="18">
        <v>100</v>
      </c>
      <c r="AM34" s="18">
        <v>0</v>
      </c>
      <c r="AN34" s="18">
        <v>222</v>
      </c>
      <c r="AO34" s="18">
        <v>530</v>
      </c>
      <c r="AP34" s="18">
        <v>0</v>
      </c>
      <c r="AQ34" s="18">
        <v>380</v>
      </c>
      <c r="AR34" s="18">
        <v>600</v>
      </c>
      <c r="AS34" s="18">
        <v>2</v>
      </c>
      <c r="AT34" s="18">
        <v>198</v>
      </c>
      <c r="AU34" s="18">
        <v>304</v>
      </c>
      <c r="AV34" s="18">
        <v>32</v>
      </c>
      <c r="AW34" s="18">
        <v>2</v>
      </c>
      <c r="AX34" s="18">
        <v>190</v>
      </c>
      <c r="AY34" s="18">
        <v>50</v>
      </c>
      <c r="AZ34" s="18">
        <v>0</v>
      </c>
      <c r="BA34" s="18">
        <v>246</v>
      </c>
      <c r="BB34" s="18">
        <v>242</v>
      </c>
      <c r="BC34" s="18">
        <v>396</v>
      </c>
      <c r="BD34" s="18">
        <v>2</v>
      </c>
      <c r="BE34" s="18">
        <v>618</v>
      </c>
      <c r="BF34" s="18">
        <v>390</v>
      </c>
      <c r="BG34" s="53">
        <v>4</v>
      </c>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row>
    <row r="35" spans="1:112" x14ac:dyDescent="0.2">
      <c r="A35" s="15">
        <v>4</v>
      </c>
      <c r="B35" s="16" t="s">
        <v>24</v>
      </c>
      <c r="C35" s="17" t="s">
        <v>18</v>
      </c>
      <c r="D35" s="15">
        <v>0</v>
      </c>
      <c r="E35" s="15">
        <v>1</v>
      </c>
      <c r="F35" s="16">
        <v>1</v>
      </c>
      <c r="G35" s="15">
        <v>2002</v>
      </c>
      <c r="H35" s="15">
        <v>3470</v>
      </c>
      <c r="I35" s="15">
        <v>5530</v>
      </c>
      <c r="J35" s="15">
        <v>5456</v>
      </c>
      <c r="K35" s="15">
        <v>2276</v>
      </c>
      <c r="L35" s="15">
        <v>4510</v>
      </c>
      <c r="M35" s="15">
        <v>4444</v>
      </c>
      <c r="N35" s="15">
        <v>2294</v>
      </c>
      <c r="O35" s="15">
        <v>1222</v>
      </c>
      <c r="P35" s="15">
        <v>1520</v>
      </c>
      <c r="Q35" s="15">
        <v>1686</v>
      </c>
      <c r="R35" s="15">
        <v>1428</v>
      </c>
      <c r="S35" s="15">
        <v>276</v>
      </c>
      <c r="T35" s="15">
        <v>3268</v>
      </c>
      <c r="U35" s="15">
        <v>2022</v>
      </c>
      <c r="V35" s="15">
        <v>4524</v>
      </c>
      <c r="W35" s="15">
        <v>4152</v>
      </c>
      <c r="X35" s="15">
        <v>974</v>
      </c>
      <c r="Y35" s="15">
        <v>4644</v>
      </c>
      <c r="Z35" s="15">
        <v>3096</v>
      </c>
      <c r="AA35" s="15">
        <v>2060</v>
      </c>
      <c r="AB35" s="15">
        <v>1832</v>
      </c>
      <c r="AC35" s="15">
        <v>4110</v>
      </c>
      <c r="AD35" s="15">
        <v>2416</v>
      </c>
      <c r="AE35" s="15">
        <v>1306</v>
      </c>
      <c r="AF35" s="15">
        <v>4050</v>
      </c>
      <c r="AG35" s="15">
        <v>2752</v>
      </c>
      <c r="AH35" s="15">
        <v>2776</v>
      </c>
      <c r="AI35" s="15">
        <v>2316</v>
      </c>
      <c r="AJ35" s="15">
        <v>3382</v>
      </c>
      <c r="AK35" s="15">
        <v>1922</v>
      </c>
      <c r="AL35" s="15">
        <v>4388</v>
      </c>
      <c r="AM35" s="15">
        <v>3606</v>
      </c>
      <c r="AN35" s="15">
        <v>2286</v>
      </c>
      <c r="AO35" s="15">
        <v>2754</v>
      </c>
      <c r="AP35" s="15">
        <v>3746</v>
      </c>
      <c r="AQ35" s="15">
        <v>3124</v>
      </c>
      <c r="AR35" s="15">
        <v>2032</v>
      </c>
      <c r="AS35" s="15">
        <v>4308</v>
      </c>
      <c r="AT35" s="15">
        <v>2644</v>
      </c>
      <c r="AU35" s="15">
        <v>3396</v>
      </c>
      <c r="AV35" s="15">
        <v>3240</v>
      </c>
      <c r="AW35" s="15">
        <v>6376</v>
      </c>
      <c r="AX35" s="15">
        <v>1976</v>
      </c>
      <c r="AY35" s="15">
        <v>3250</v>
      </c>
      <c r="AZ35" s="15">
        <v>3172</v>
      </c>
      <c r="BA35" s="15">
        <v>3042</v>
      </c>
      <c r="BB35" s="15">
        <v>2696</v>
      </c>
      <c r="BC35" s="15">
        <v>2574</v>
      </c>
      <c r="BD35" s="15">
        <v>3430</v>
      </c>
      <c r="BE35" s="15">
        <v>2582</v>
      </c>
      <c r="BF35" s="15">
        <v>1640</v>
      </c>
      <c r="BG35" s="52">
        <v>8634</v>
      </c>
      <c r="BH35" s="15">
        <f>SUM(G34,G35,G38,G39)/SUM(G32:G39)</f>
        <v>0.25634725634725636</v>
      </c>
      <c r="BI35" s="15">
        <f t="shared" ref="BI35:DH35" si="14">SUM(H34,H35,H38,H39)/SUM(H32:H39)</f>
        <v>0.31823745410036719</v>
      </c>
      <c r="BJ35" s="15">
        <f t="shared" si="14"/>
        <v>0.44304513938021789</v>
      </c>
      <c r="BK35" s="15">
        <f t="shared" si="14"/>
        <v>0.46525215252152524</v>
      </c>
      <c r="BL35" s="15">
        <f t="shared" si="14"/>
        <v>0.29974811083123426</v>
      </c>
      <c r="BM35" s="15">
        <f t="shared" si="14"/>
        <v>0.40482076637824477</v>
      </c>
      <c r="BN35" s="15">
        <f t="shared" si="14"/>
        <v>0.45292120778988743</v>
      </c>
      <c r="BO35" s="15">
        <f t="shared" si="14"/>
        <v>0.26069395997796951</v>
      </c>
      <c r="BP35" s="15">
        <f t="shared" si="14"/>
        <v>0.15233370084527748</v>
      </c>
      <c r="BQ35" s="15">
        <f t="shared" si="14"/>
        <v>0.19481382978723405</v>
      </c>
      <c r="BR35" s="15">
        <f t="shared" si="14"/>
        <v>0.21151393696483878</v>
      </c>
      <c r="BS35" s="15">
        <f t="shared" si="14"/>
        <v>9.8453351072675874E-2</v>
      </c>
      <c r="BT35" s="15">
        <f t="shared" si="14"/>
        <v>6.3210702341137126E-2</v>
      </c>
      <c r="BU35" s="15">
        <f t="shared" si="14"/>
        <v>0.2456095041322314</v>
      </c>
      <c r="BV35" s="15">
        <f t="shared" si="14"/>
        <v>0.23367117117117117</v>
      </c>
      <c r="BW35" s="15">
        <f t="shared" si="14"/>
        <v>0.3111577964519141</v>
      </c>
      <c r="BX35" s="15">
        <f t="shared" si="14"/>
        <v>0.31550013408420485</v>
      </c>
      <c r="BY35" s="15">
        <f t="shared" si="14"/>
        <v>0.22742727616169248</v>
      </c>
      <c r="BZ35" s="15">
        <f t="shared" si="14"/>
        <v>0.31416743330266789</v>
      </c>
      <c r="CA35" s="15">
        <f t="shared" si="14"/>
        <v>0.31927494615936824</v>
      </c>
      <c r="CB35" s="15">
        <f t="shared" si="14"/>
        <v>0.23190348525469168</v>
      </c>
      <c r="CC35" s="15">
        <f t="shared" si="14"/>
        <v>0.21479958890030831</v>
      </c>
      <c r="CD35" s="15">
        <f t="shared" si="14"/>
        <v>0.34674220963172803</v>
      </c>
      <c r="CE35" s="15">
        <f t="shared" si="14"/>
        <v>0.20879417318586457</v>
      </c>
      <c r="CF35" s="15">
        <f t="shared" si="14"/>
        <v>0.16639636717482972</v>
      </c>
      <c r="CG35" s="15">
        <f t="shared" si="14"/>
        <v>0.37104719529636104</v>
      </c>
      <c r="CH35" s="15">
        <f t="shared" si="14"/>
        <v>0.24776119402985075</v>
      </c>
      <c r="CI35" s="15">
        <f t="shared" si="14"/>
        <v>0.2419536984754376</v>
      </c>
      <c r="CJ35" s="15">
        <f t="shared" si="14"/>
        <v>0.30065359477124182</v>
      </c>
      <c r="CK35" s="15">
        <f t="shared" si="14"/>
        <v>0.31831831831831831</v>
      </c>
      <c r="CL35" s="15">
        <f t="shared" si="14"/>
        <v>0.23297491039426524</v>
      </c>
      <c r="CM35" s="15">
        <f t="shared" si="14"/>
        <v>0.30449704142011835</v>
      </c>
      <c r="CN35" s="15">
        <f t="shared" si="14"/>
        <v>0.30593147135041748</v>
      </c>
      <c r="CO35" s="15">
        <f t="shared" si="14"/>
        <v>0.26149851632047477</v>
      </c>
      <c r="CP35" s="15">
        <f t="shared" si="14"/>
        <v>0.22396763060811614</v>
      </c>
      <c r="CQ35" s="15">
        <f t="shared" si="14"/>
        <v>0.30959137343927357</v>
      </c>
      <c r="CR35" s="15">
        <f t="shared" si="14"/>
        <v>0.29373808476316177</v>
      </c>
      <c r="CS35" s="15">
        <f t="shared" si="14"/>
        <v>0.20699419510123176</v>
      </c>
      <c r="CT35" s="15">
        <f t="shared" si="14"/>
        <v>0.30445722501797268</v>
      </c>
      <c r="CU35" s="15">
        <f t="shared" si="14"/>
        <v>0.23051754907792982</v>
      </c>
      <c r="CV35" s="15">
        <f t="shared" si="14"/>
        <v>0.24651777137367917</v>
      </c>
      <c r="CW35" s="15">
        <f t="shared" si="14"/>
        <v>0.29510467980295568</v>
      </c>
      <c r="CX35" s="15">
        <f t="shared" si="14"/>
        <v>0.32373150105708243</v>
      </c>
      <c r="CY35" s="15">
        <f t="shared" si="14"/>
        <v>0.23798494499131442</v>
      </c>
      <c r="CZ35" s="15">
        <f t="shared" si="14"/>
        <v>0.29687256885016339</v>
      </c>
      <c r="DA35" s="15">
        <f t="shared" si="14"/>
        <v>0.31335851648351648</v>
      </c>
      <c r="DB35" s="15">
        <f t="shared" si="14"/>
        <v>0.2374242823281538</v>
      </c>
      <c r="DC35" s="15">
        <f t="shared" si="14"/>
        <v>0.24247416504418151</v>
      </c>
      <c r="DD35" s="15">
        <f t="shared" si="14"/>
        <v>0.21571972182128329</v>
      </c>
      <c r="DE35" s="15">
        <f t="shared" si="14"/>
        <v>0.30073386251310469</v>
      </c>
      <c r="DF35" s="15">
        <f t="shared" si="14"/>
        <v>0.21587846116148002</v>
      </c>
      <c r="DG35" s="15">
        <f t="shared" si="14"/>
        <v>0.21076980014803848</v>
      </c>
      <c r="DH35" s="15">
        <f t="shared" si="14"/>
        <v>0.44006450456907364</v>
      </c>
    </row>
    <row r="36" spans="1:112" x14ac:dyDescent="0.2">
      <c r="A36" s="18">
        <v>4</v>
      </c>
      <c r="B36" s="19" t="s">
        <v>24</v>
      </c>
      <c r="C36" s="20" t="s">
        <v>13</v>
      </c>
      <c r="D36" s="18">
        <v>1</v>
      </c>
      <c r="E36" s="18">
        <v>0</v>
      </c>
      <c r="F36" s="19">
        <v>0</v>
      </c>
      <c r="G36" s="18">
        <v>290</v>
      </c>
      <c r="H36" s="18">
        <v>414</v>
      </c>
      <c r="I36" s="18">
        <v>66</v>
      </c>
      <c r="J36" s="18">
        <v>2</v>
      </c>
      <c r="K36" s="18">
        <v>338</v>
      </c>
      <c r="L36" s="18">
        <v>82</v>
      </c>
      <c r="M36" s="18">
        <v>2</v>
      </c>
      <c r="N36" s="18">
        <v>310</v>
      </c>
      <c r="O36" s="18">
        <v>516</v>
      </c>
      <c r="P36" s="18">
        <v>0</v>
      </c>
      <c r="Q36" s="18">
        <v>434</v>
      </c>
      <c r="R36" s="18">
        <v>1260</v>
      </c>
      <c r="S36" s="18">
        <v>2</v>
      </c>
      <c r="T36" s="18">
        <v>436</v>
      </c>
      <c r="U36" s="18">
        <v>382</v>
      </c>
      <c r="V36" s="18">
        <v>98</v>
      </c>
      <c r="W36" s="18">
        <v>4</v>
      </c>
      <c r="X36" s="18">
        <v>154</v>
      </c>
      <c r="Y36" s="18">
        <v>102</v>
      </c>
      <c r="Z36" s="18">
        <v>0</v>
      </c>
      <c r="AA36" s="18">
        <v>496</v>
      </c>
      <c r="AB36" s="18">
        <v>510</v>
      </c>
      <c r="AC36" s="18">
        <v>2</v>
      </c>
      <c r="AD36" s="18">
        <v>526</v>
      </c>
      <c r="AE36" s="18">
        <v>648</v>
      </c>
      <c r="AF36" s="18">
        <v>10</v>
      </c>
      <c r="AG36" s="18">
        <v>310</v>
      </c>
      <c r="AH36" s="18">
        <v>474</v>
      </c>
      <c r="AI36" s="18">
        <v>84</v>
      </c>
      <c r="AJ36" s="18">
        <v>2</v>
      </c>
      <c r="AK36" s="18">
        <v>282</v>
      </c>
      <c r="AL36" s="18">
        <v>142</v>
      </c>
      <c r="AM36" s="18">
        <v>2</v>
      </c>
      <c r="AN36" s="18">
        <v>358</v>
      </c>
      <c r="AO36" s="18">
        <v>864</v>
      </c>
      <c r="AP36" s="18">
        <v>4</v>
      </c>
      <c r="AQ36" s="18">
        <v>400</v>
      </c>
      <c r="AR36" s="18">
        <v>750</v>
      </c>
      <c r="AS36" s="18">
        <v>0</v>
      </c>
      <c r="AT36" s="18">
        <v>314</v>
      </c>
      <c r="AU36" s="18">
        <v>532</v>
      </c>
      <c r="AV36" s="18">
        <v>84</v>
      </c>
      <c r="AW36" s="18">
        <v>2</v>
      </c>
      <c r="AX36" s="18">
        <v>420</v>
      </c>
      <c r="AY36" s="18">
        <v>106</v>
      </c>
      <c r="AZ36" s="18">
        <v>0</v>
      </c>
      <c r="BA36" s="18">
        <v>454</v>
      </c>
      <c r="BB36" s="18">
        <v>438</v>
      </c>
      <c r="BC36" s="18">
        <v>628</v>
      </c>
      <c r="BD36" s="18">
        <v>4</v>
      </c>
      <c r="BE36" s="18">
        <v>762</v>
      </c>
      <c r="BF36" s="18">
        <v>510</v>
      </c>
      <c r="BG36" s="53">
        <v>6</v>
      </c>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row>
    <row r="37" spans="1:112" x14ac:dyDescent="0.2">
      <c r="A37" s="15">
        <v>4</v>
      </c>
      <c r="B37" s="16" t="s">
        <v>24</v>
      </c>
      <c r="C37" s="17" t="s">
        <v>19</v>
      </c>
      <c r="D37" s="15">
        <v>1</v>
      </c>
      <c r="E37" s="15">
        <v>0</v>
      </c>
      <c r="F37" s="16">
        <v>1</v>
      </c>
      <c r="G37" s="15">
        <v>1826</v>
      </c>
      <c r="H37" s="15">
        <v>2268</v>
      </c>
      <c r="I37" s="15">
        <v>3034</v>
      </c>
      <c r="J37" s="15">
        <v>3026</v>
      </c>
      <c r="K37" s="15">
        <v>1642</v>
      </c>
      <c r="L37" s="15">
        <v>2896</v>
      </c>
      <c r="M37" s="15">
        <v>2322</v>
      </c>
      <c r="N37" s="15">
        <v>1782</v>
      </c>
      <c r="O37" s="15">
        <v>1692</v>
      </c>
      <c r="P37" s="15">
        <v>2584</v>
      </c>
      <c r="Q37" s="15">
        <v>1798</v>
      </c>
      <c r="R37" s="15">
        <v>1656</v>
      </c>
      <c r="S37" s="15">
        <v>1768</v>
      </c>
      <c r="T37" s="15">
        <v>3058</v>
      </c>
      <c r="U37" s="15">
        <v>1998</v>
      </c>
      <c r="V37" s="15">
        <v>4480</v>
      </c>
      <c r="W37" s="15">
        <v>4210</v>
      </c>
      <c r="X37" s="15">
        <v>1078</v>
      </c>
      <c r="Y37" s="15">
        <v>4532</v>
      </c>
      <c r="Z37" s="15">
        <v>3028</v>
      </c>
      <c r="AA37" s="15">
        <v>1942</v>
      </c>
      <c r="AB37" s="15">
        <v>1622</v>
      </c>
      <c r="AC37" s="15">
        <v>4126</v>
      </c>
      <c r="AD37" s="15">
        <v>2526</v>
      </c>
      <c r="AE37" s="15">
        <v>1008</v>
      </c>
      <c r="AF37" s="15">
        <v>2482</v>
      </c>
      <c r="AG37" s="15">
        <v>2682</v>
      </c>
      <c r="AH37" s="15">
        <v>2780</v>
      </c>
      <c r="AI37" s="15">
        <v>2332</v>
      </c>
      <c r="AJ37" s="15">
        <v>3430</v>
      </c>
      <c r="AK37" s="15">
        <v>2102</v>
      </c>
      <c r="AL37" s="15">
        <v>4374</v>
      </c>
      <c r="AM37" s="15">
        <v>3970</v>
      </c>
      <c r="AN37" s="15">
        <v>2378</v>
      </c>
      <c r="AO37" s="15">
        <v>2442</v>
      </c>
      <c r="AP37" s="15">
        <v>3620</v>
      </c>
      <c r="AQ37" s="15">
        <v>2366</v>
      </c>
      <c r="AR37" s="15">
        <v>1572</v>
      </c>
      <c r="AS37" s="15">
        <v>3668</v>
      </c>
      <c r="AT37" s="15">
        <v>3024</v>
      </c>
      <c r="AU37" s="15">
        <v>3328</v>
      </c>
      <c r="AV37" s="15">
        <v>3758</v>
      </c>
      <c r="AW37" s="15">
        <v>6556</v>
      </c>
      <c r="AX37" s="15">
        <v>2102</v>
      </c>
      <c r="AY37" s="15">
        <v>3598</v>
      </c>
      <c r="AZ37" s="15">
        <v>3482</v>
      </c>
      <c r="BA37" s="15">
        <v>3302</v>
      </c>
      <c r="BB37" s="15">
        <v>2682</v>
      </c>
      <c r="BC37" s="15">
        <v>2128</v>
      </c>
      <c r="BD37" s="15">
        <v>3508</v>
      </c>
      <c r="BE37" s="15">
        <v>1788</v>
      </c>
      <c r="BF37" s="15">
        <v>1276</v>
      </c>
      <c r="BG37" s="52">
        <v>5336</v>
      </c>
      <c r="BH37" s="15">
        <f>SUM(G37,G36,G38,G39)/SUM(G32:G39)</f>
        <v>0.24365274365274364</v>
      </c>
      <c r="BI37" s="15">
        <f t="shared" ref="BI37:DH37" si="15">SUM(H37,H36,H38,H39)/SUM(H32:H39)</f>
        <v>0.23332313341493269</v>
      </c>
      <c r="BJ37" s="15">
        <f t="shared" si="15"/>
        <v>0.26659119852837132</v>
      </c>
      <c r="BK37" s="15">
        <f t="shared" si="15"/>
        <v>0.27844403444034438</v>
      </c>
      <c r="BL37" s="15">
        <f t="shared" si="15"/>
        <v>0.24286314021830394</v>
      </c>
      <c r="BM37" s="15">
        <f t="shared" si="15"/>
        <v>0.28182941903584674</v>
      </c>
      <c r="BN37" s="15">
        <f t="shared" si="15"/>
        <v>0.26317670180453817</v>
      </c>
      <c r="BO37" s="15">
        <f t="shared" si="15"/>
        <v>0.21718377088305491</v>
      </c>
      <c r="BP37" s="15">
        <f t="shared" si="15"/>
        <v>0.21866960676221978</v>
      </c>
      <c r="BQ37" s="15">
        <f t="shared" si="15"/>
        <v>0.3125</v>
      </c>
      <c r="BR37" s="15">
        <f t="shared" si="15"/>
        <v>0.2342867553288395</v>
      </c>
      <c r="BS37" s="15">
        <f t="shared" si="15"/>
        <v>0.13046732080492265</v>
      </c>
      <c r="BT37" s="15">
        <f t="shared" si="15"/>
        <v>0.31304347826086959</v>
      </c>
      <c r="BU37" s="15">
        <f t="shared" si="15"/>
        <v>0.24573863636363635</v>
      </c>
      <c r="BV37" s="15">
        <f t="shared" si="15"/>
        <v>0.2484984984984985</v>
      </c>
      <c r="BW37" s="15">
        <f t="shared" si="15"/>
        <v>0.30917366946778713</v>
      </c>
      <c r="BX37" s="15">
        <f t="shared" si="15"/>
        <v>0.31965674443550551</v>
      </c>
      <c r="BY37" s="15">
        <f t="shared" si="15"/>
        <v>0.26067245938798639</v>
      </c>
      <c r="BZ37" s="15">
        <f t="shared" si="15"/>
        <v>0.30922263109475623</v>
      </c>
      <c r="CA37" s="15">
        <f t="shared" si="15"/>
        <v>0.313173007896626</v>
      </c>
      <c r="CB37" s="15">
        <f t="shared" si="15"/>
        <v>0.2357573726541555</v>
      </c>
      <c r="CC37" s="15">
        <f t="shared" si="15"/>
        <v>0.20417951353203151</v>
      </c>
      <c r="CD37" s="15">
        <f t="shared" si="15"/>
        <v>0.34787535410764875</v>
      </c>
      <c r="CE37" s="15">
        <f t="shared" si="15"/>
        <v>0.23064472619368762</v>
      </c>
      <c r="CF37" s="15">
        <f t="shared" si="15"/>
        <v>0.14936749918910153</v>
      </c>
      <c r="CG37" s="15">
        <f t="shared" si="15"/>
        <v>0.24646432544096616</v>
      </c>
      <c r="CH37" s="15">
        <f t="shared" si="15"/>
        <v>0.2549882168106834</v>
      </c>
      <c r="CI37" s="15">
        <f t="shared" si="15"/>
        <v>0.25719932241671373</v>
      </c>
      <c r="CJ37" s="15">
        <f t="shared" si="15"/>
        <v>0.30675381263616558</v>
      </c>
      <c r="CK37" s="15">
        <f t="shared" si="15"/>
        <v>0.32226963805911174</v>
      </c>
      <c r="CL37" s="15">
        <f t="shared" si="15"/>
        <v>0.26085225009956192</v>
      </c>
      <c r="CM37" s="15">
        <f t="shared" si="15"/>
        <v>0.30615384615384617</v>
      </c>
      <c r="CN37" s="15">
        <f t="shared" si="15"/>
        <v>0.33227756982435935</v>
      </c>
      <c r="CO37" s="15">
        <f t="shared" si="15"/>
        <v>0.28264094955489616</v>
      </c>
      <c r="CP37" s="15">
        <f t="shared" si="15"/>
        <v>0.2252766868975366</v>
      </c>
      <c r="CQ37" s="15">
        <f t="shared" si="15"/>
        <v>0.30093643586833146</v>
      </c>
      <c r="CR37" s="15">
        <f t="shared" si="15"/>
        <v>0.23962457838392726</v>
      </c>
      <c r="CS37" s="15">
        <f t="shared" si="15"/>
        <v>0.18504884609939121</v>
      </c>
      <c r="CT37" s="15">
        <f t="shared" si="15"/>
        <v>0.26599568655643424</v>
      </c>
      <c r="CU37" s="15">
        <f t="shared" si="15"/>
        <v>0.2674003569303986</v>
      </c>
      <c r="CV37" s="15">
        <f t="shared" si="15"/>
        <v>0.25612391930835737</v>
      </c>
      <c r="CW37" s="15">
        <f t="shared" si="15"/>
        <v>0.33897783251231528</v>
      </c>
      <c r="CX37" s="15">
        <f t="shared" si="15"/>
        <v>0.33165961945031713</v>
      </c>
      <c r="CY37" s="15">
        <f t="shared" si="15"/>
        <v>0.27234124686353983</v>
      </c>
      <c r="CZ37" s="15">
        <f t="shared" si="15"/>
        <v>0.32830247393807377</v>
      </c>
      <c r="DA37" s="15">
        <f t="shared" si="15"/>
        <v>0.33997252747252749</v>
      </c>
      <c r="DB37" s="15">
        <f t="shared" si="15"/>
        <v>0.26823808269686594</v>
      </c>
      <c r="DC37" s="15">
        <f t="shared" si="15"/>
        <v>0.25610304028755432</v>
      </c>
      <c r="DD37" s="15">
        <f t="shared" si="15"/>
        <v>0.20167956961028735</v>
      </c>
      <c r="DE37" s="15">
        <f t="shared" si="15"/>
        <v>0.30672457690579602</v>
      </c>
      <c r="DF37" s="15">
        <f t="shared" si="15"/>
        <v>0.17605978926733643</v>
      </c>
      <c r="DG37" s="15">
        <f t="shared" si="15"/>
        <v>0.18819393042190968</v>
      </c>
      <c r="DH37" s="15">
        <f t="shared" si="15"/>
        <v>0.29242071313384699</v>
      </c>
    </row>
    <row r="38" spans="1:112" x14ac:dyDescent="0.2">
      <c r="A38" s="27">
        <v>4</v>
      </c>
      <c r="B38" s="28" t="s">
        <v>24</v>
      </c>
      <c r="C38" s="29" t="s">
        <v>20</v>
      </c>
      <c r="D38" s="27">
        <v>1</v>
      </c>
      <c r="E38" s="27">
        <v>1</v>
      </c>
      <c r="F38" s="28">
        <v>0</v>
      </c>
      <c r="G38" s="27">
        <v>32</v>
      </c>
      <c r="H38" s="27">
        <v>48</v>
      </c>
      <c r="I38" s="27">
        <v>20</v>
      </c>
      <c r="J38" s="27">
        <v>0</v>
      </c>
      <c r="K38" s="27">
        <v>60</v>
      </c>
      <c r="L38" s="27">
        <v>10</v>
      </c>
      <c r="M38" s="27">
        <v>2</v>
      </c>
      <c r="N38" s="27">
        <v>36</v>
      </c>
      <c r="O38" s="27">
        <v>42</v>
      </c>
      <c r="P38" s="27">
        <v>0</v>
      </c>
      <c r="Q38" s="27">
        <v>52</v>
      </c>
      <c r="R38" s="27">
        <v>88</v>
      </c>
      <c r="S38" s="27">
        <v>0</v>
      </c>
      <c r="T38" s="27">
        <v>36</v>
      </c>
      <c r="U38" s="27">
        <v>38</v>
      </c>
      <c r="V38" s="27">
        <v>14</v>
      </c>
      <c r="W38" s="27">
        <v>0</v>
      </c>
      <c r="X38" s="27">
        <v>10</v>
      </c>
      <c r="Y38" s="27">
        <v>22</v>
      </c>
      <c r="Z38" s="27">
        <v>0</v>
      </c>
      <c r="AA38" s="27">
        <v>66</v>
      </c>
      <c r="AB38" s="27">
        <v>40</v>
      </c>
      <c r="AC38" s="27">
        <v>2</v>
      </c>
      <c r="AD38" s="27">
        <v>46</v>
      </c>
      <c r="AE38" s="27">
        <v>68</v>
      </c>
      <c r="AF38" s="27">
        <v>4</v>
      </c>
      <c r="AG38" s="27">
        <v>20</v>
      </c>
      <c r="AH38" s="27">
        <v>66</v>
      </c>
      <c r="AI38" s="27">
        <v>18</v>
      </c>
      <c r="AJ38" s="27">
        <v>0</v>
      </c>
      <c r="AK38" s="27">
        <v>20</v>
      </c>
      <c r="AL38" s="27">
        <v>26</v>
      </c>
      <c r="AM38" s="27">
        <v>0</v>
      </c>
      <c r="AN38" s="27">
        <v>52</v>
      </c>
      <c r="AO38" s="27">
        <v>106</v>
      </c>
      <c r="AP38" s="27">
        <v>0</v>
      </c>
      <c r="AQ38" s="27">
        <v>68</v>
      </c>
      <c r="AR38" s="27">
        <v>80</v>
      </c>
      <c r="AS38" s="27">
        <v>2</v>
      </c>
      <c r="AT38" s="27">
        <v>38</v>
      </c>
      <c r="AU38" s="27">
        <v>62</v>
      </c>
      <c r="AV38" s="27">
        <v>6</v>
      </c>
      <c r="AW38" s="27">
        <v>2</v>
      </c>
      <c r="AX38" s="27">
        <v>42</v>
      </c>
      <c r="AY38" s="27">
        <v>8</v>
      </c>
      <c r="AZ38" s="27">
        <v>0</v>
      </c>
      <c r="BA38" s="27">
        <v>32</v>
      </c>
      <c r="BB38" s="27">
        <v>52</v>
      </c>
      <c r="BC38" s="27">
        <v>54</v>
      </c>
      <c r="BD38" s="27">
        <v>6</v>
      </c>
      <c r="BE38" s="27">
        <v>98</v>
      </c>
      <c r="BF38" s="27">
        <v>74</v>
      </c>
      <c r="BG38" s="56">
        <v>2</v>
      </c>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row>
    <row r="39" spans="1:112" x14ac:dyDescent="0.2">
      <c r="A39" s="30">
        <v>4</v>
      </c>
      <c r="B39" s="31" t="s">
        <v>24</v>
      </c>
      <c r="C39" s="32" t="s">
        <v>21</v>
      </c>
      <c r="D39" s="30">
        <v>1</v>
      </c>
      <c r="E39" s="30">
        <v>1</v>
      </c>
      <c r="F39" s="31">
        <v>1</v>
      </c>
      <c r="G39" s="30">
        <v>232</v>
      </c>
      <c r="H39" s="30">
        <v>320</v>
      </c>
      <c r="I39" s="30">
        <v>648</v>
      </c>
      <c r="J39" s="30">
        <v>594</v>
      </c>
      <c r="K39" s="30">
        <v>274</v>
      </c>
      <c r="L39" s="30">
        <v>660</v>
      </c>
      <c r="M39" s="30">
        <v>620</v>
      </c>
      <c r="N39" s="30">
        <v>238</v>
      </c>
      <c r="O39" s="30">
        <v>130</v>
      </c>
      <c r="P39" s="30">
        <v>236</v>
      </c>
      <c r="Q39" s="30">
        <v>288</v>
      </c>
      <c r="R39" s="30">
        <v>134</v>
      </c>
      <c r="S39" s="30">
        <v>102</v>
      </c>
      <c r="T39" s="30">
        <v>276</v>
      </c>
      <c r="U39" s="30">
        <v>230</v>
      </c>
      <c r="V39" s="30">
        <v>706</v>
      </c>
      <c r="W39" s="30">
        <v>554</v>
      </c>
      <c r="X39" s="30">
        <v>138</v>
      </c>
      <c r="Y39" s="30">
        <v>722</v>
      </c>
      <c r="Z39" s="30">
        <v>462</v>
      </c>
      <c r="AA39" s="30">
        <v>310</v>
      </c>
      <c r="AB39" s="30">
        <v>212</v>
      </c>
      <c r="AC39" s="30">
        <v>782</v>
      </c>
      <c r="AD39" s="30">
        <v>322</v>
      </c>
      <c r="AE39" s="30">
        <v>118</v>
      </c>
      <c r="AF39" s="30">
        <v>606</v>
      </c>
      <c r="AG39" s="30">
        <v>234</v>
      </c>
      <c r="AH39" s="30">
        <v>324</v>
      </c>
      <c r="AI39" s="30">
        <v>382</v>
      </c>
      <c r="AJ39" s="30">
        <v>646</v>
      </c>
      <c r="AK39" s="30">
        <v>216</v>
      </c>
      <c r="AL39" s="30">
        <v>632</v>
      </c>
      <c r="AM39" s="30">
        <v>644</v>
      </c>
      <c r="AN39" s="30">
        <v>260</v>
      </c>
      <c r="AO39" s="30">
        <v>374</v>
      </c>
      <c r="AP39" s="30">
        <v>618</v>
      </c>
      <c r="AQ39" s="30">
        <v>434</v>
      </c>
      <c r="AR39" s="30">
        <v>212</v>
      </c>
      <c r="AS39" s="30">
        <v>770</v>
      </c>
      <c r="AT39" s="30">
        <v>220</v>
      </c>
      <c r="AU39" s="30">
        <v>344</v>
      </c>
      <c r="AV39" s="30">
        <v>556</v>
      </c>
      <c r="AW39" s="30">
        <v>970</v>
      </c>
      <c r="AX39" s="30">
        <v>258</v>
      </c>
      <c r="AY39" s="30">
        <v>508</v>
      </c>
      <c r="AZ39" s="30">
        <v>478</v>
      </c>
      <c r="BA39" s="30">
        <v>286</v>
      </c>
      <c r="BB39" s="30">
        <v>248</v>
      </c>
      <c r="BC39" s="30">
        <v>264</v>
      </c>
      <c r="BD39" s="30">
        <v>578</v>
      </c>
      <c r="BE39" s="30">
        <v>226</v>
      </c>
      <c r="BF39" s="30">
        <v>174</v>
      </c>
      <c r="BG39" s="57">
        <v>1184</v>
      </c>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row>
    <row r="40" spans="1:112" x14ac:dyDescent="0.2">
      <c r="A40" s="33">
        <v>5</v>
      </c>
      <c r="B40" s="34" t="s">
        <v>25</v>
      </c>
      <c r="C40" s="35" t="s">
        <v>17</v>
      </c>
      <c r="D40" s="33">
        <v>0</v>
      </c>
      <c r="E40" s="33">
        <v>0</v>
      </c>
      <c r="F40" s="34">
        <v>0</v>
      </c>
      <c r="G40" s="33">
        <v>494</v>
      </c>
      <c r="H40" s="33">
        <v>670</v>
      </c>
      <c r="I40" s="33">
        <v>144</v>
      </c>
      <c r="J40" s="33">
        <v>0</v>
      </c>
      <c r="K40" s="33">
        <v>580</v>
      </c>
      <c r="L40" s="33">
        <v>168</v>
      </c>
      <c r="M40" s="33">
        <v>0</v>
      </c>
      <c r="N40" s="33">
        <v>492</v>
      </c>
      <c r="O40" s="33">
        <v>1118</v>
      </c>
      <c r="P40" s="33">
        <v>4</v>
      </c>
      <c r="Q40" s="33">
        <v>1268</v>
      </c>
      <c r="R40" s="33">
        <v>2162</v>
      </c>
      <c r="S40" s="33">
        <v>6</v>
      </c>
      <c r="T40" s="33">
        <v>542</v>
      </c>
      <c r="U40" s="33">
        <v>542</v>
      </c>
      <c r="V40" s="33">
        <v>144</v>
      </c>
      <c r="W40" s="33">
        <v>0</v>
      </c>
      <c r="X40" s="33">
        <v>348</v>
      </c>
      <c r="Y40" s="33">
        <v>148</v>
      </c>
      <c r="Z40" s="33">
        <v>0</v>
      </c>
      <c r="AA40" s="33">
        <v>756</v>
      </c>
      <c r="AB40" s="33">
        <v>1016</v>
      </c>
      <c r="AC40" s="33">
        <v>2</v>
      </c>
      <c r="AD40" s="33">
        <v>1246</v>
      </c>
      <c r="AE40" s="33">
        <v>1444</v>
      </c>
      <c r="AF40" s="33">
        <v>6</v>
      </c>
      <c r="AG40" s="33">
        <v>458</v>
      </c>
      <c r="AH40" s="33">
        <v>732</v>
      </c>
      <c r="AI40" s="33">
        <v>204</v>
      </c>
      <c r="AJ40" s="33">
        <v>0</v>
      </c>
      <c r="AK40" s="33">
        <v>584</v>
      </c>
      <c r="AL40" s="33">
        <v>340</v>
      </c>
      <c r="AM40" s="33">
        <v>0</v>
      </c>
      <c r="AN40" s="33">
        <v>686</v>
      </c>
      <c r="AO40" s="33">
        <v>1212</v>
      </c>
      <c r="AP40" s="33">
        <v>0</v>
      </c>
      <c r="AQ40" s="33">
        <v>762</v>
      </c>
      <c r="AR40" s="33">
        <v>1348</v>
      </c>
      <c r="AS40" s="33">
        <v>6</v>
      </c>
      <c r="AT40" s="33">
        <v>474</v>
      </c>
      <c r="AU40" s="33">
        <v>830</v>
      </c>
      <c r="AV40" s="33">
        <v>176</v>
      </c>
      <c r="AW40" s="33">
        <v>0</v>
      </c>
      <c r="AX40" s="33">
        <v>588</v>
      </c>
      <c r="AY40" s="33">
        <v>202</v>
      </c>
      <c r="AZ40" s="33">
        <v>0</v>
      </c>
      <c r="BA40" s="33">
        <v>686</v>
      </c>
      <c r="BB40" s="33">
        <v>696</v>
      </c>
      <c r="BC40" s="33">
        <v>1040</v>
      </c>
      <c r="BD40" s="33">
        <v>6</v>
      </c>
      <c r="BE40" s="33">
        <v>1080</v>
      </c>
      <c r="BF40" s="33">
        <v>1110</v>
      </c>
      <c r="BG40" s="58">
        <v>4</v>
      </c>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row>
    <row r="41" spans="1:112" x14ac:dyDescent="0.2">
      <c r="A41" s="27">
        <v>5</v>
      </c>
      <c r="B41" s="28" t="s">
        <v>25</v>
      </c>
      <c r="C41" s="29" t="s">
        <v>15</v>
      </c>
      <c r="D41" s="27">
        <v>0</v>
      </c>
      <c r="E41" s="27">
        <v>0</v>
      </c>
      <c r="F41" s="28">
        <v>1</v>
      </c>
      <c r="G41" s="27">
        <v>84</v>
      </c>
      <c r="H41" s="27">
        <v>130</v>
      </c>
      <c r="I41" s="27">
        <v>88</v>
      </c>
      <c r="J41" s="27">
        <v>36</v>
      </c>
      <c r="K41" s="27">
        <v>96</v>
      </c>
      <c r="L41" s="27">
        <v>74</v>
      </c>
      <c r="M41" s="27">
        <v>22</v>
      </c>
      <c r="N41" s="27">
        <v>96</v>
      </c>
      <c r="O41" s="27">
        <v>156</v>
      </c>
      <c r="P41" s="27">
        <v>46</v>
      </c>
      <c r="Q41" s="27">
        <v>250</v>
      </c>
      <c r="R41" s="27">
        <v>292</v>
      </c>
      <c r="S41" s="27">
        <v>42</v>
      </c>
      <c r="T41" s="27">
        <v>88</v>
      </c>
      <c r="U41" s="27">
        <v>80</v>
      </c>
      <c r="V41" s="27">
        <v>52</v>
      </c>
      <c r="W41" s="27">
        <v>12</v>
      </c>
      <c r="X41" s="27">
        <v>82</v>
      </c>
      <c r="Y41" s="27">
        <v>60</v>
      </c>
      <c r="Z41" s="27">
        <v>40</v>
      </c>
      <c r="AA41" s="27">
        <v>136</v>
      </c>
      <c r="AB41" s="27">
        <v>128</v>
      </c>
      <c r="AC41" s="27">
        <v>38</v>
      </c>
      <c r="AD41" s="27">
        <v>176</v>
      </c>
      <c r="AE41" s="27">
        <v>170</v>
      </c>
      <c r="AF41" s="27">
        <v>28</v>
      </c>
      <c r="AG41" s="27">
        <v>70</v>
      </c>
      <c r="AH41" s="27">
        <v>134</v>
      </c>
      <c r="AI41" s="27">
        <v>80</v>
      </c>
      <c r="AJ41" s="27">
        <v>40</v>
      </c>
      <c r="AK41" s="27">
        <v>120</v>
      </c>
      <c r="AL41" s="27">
        <v>136</v>
      </c>
      <c r="AM41" s="27">
        <v>40</v>
      </c>
      <c r="AN41" s="27">
        <v>102</v>
      </c>
      <c r="AO41" s="27">
        <v>198</v>
      </c>
      <c r="AP41" s="27">
        <v>34</v>
      </c>
      <c r="AQ41" s="27">
        <v>184</v>
      </c>
      <c r="AR41" s="27">
        <v>232</v>
      </c>
      <c r="AS41" s="27">
        <v>54</v>
      </c>
      <c r="AT41" s="27">
        <v>58</v>
      </c>
      <c r="AU41" s="27">
        <v>162</v>
      </c>
      <c r="AV41" s="27">
        <v>106</v>
      </c>
      <c r="AW41" s="27">
        <v>54</v>
      </c>
      <c r="AX41" s="27">
        <v>126</v>
      </c>
      <c r="AY41" s="27">
        <v>70</v>
      </c>
      <c r="AZ41" s="27">
        <v>38</v>
      </c>
      <c r="BA41" s="27">
        <v>94</v>
      </c>
      <c r="BB41" s="27">
        <v>112</v>
      </c>
      <c r="BC41" s="27">
        <v>140</v>
      </c>
      <c r="BD41" s="27">
        <v>42</v>
      </c>
      <c r="BE41" s="27">
        <v>198</v>
      </c>
      <c r="BF41" s="27">
        <v>86</v>
      </c>
      <c r="BG41" s="56">
        <v>50</v>
      </c>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row>
    <row r="42" spans="1:112" x14ac:dyDescent="0.2">
      <c r="A42" s="15">
        <v>5</v>
      </c>
      <c r="B42" s="16" t="s">
        <v>25</v>
      </c>
      <c r="C42" s="17" t="s">
        <v>14</v>
      </c>
      <c r="D42" s="15">
        <v>0</v>
      </c>
      <c r="E42" s="15">
        <v>1</v>
      </c>
      <c r="F42" s="16">
        <v>0</v>
      </c>
      <c r="G42" s="15">
        <v>3822</v>
      </c>
      <c r="H42" s="15">
        <v>5150</v>
      </c>
      <c r="I42" s="15">
        <v>1320</v>
      </c>
      <c r="J42" s="15">
        <v>4</v>
      </c>
      <c r="K42" s="15">
        <v>4422</v>
      </c>
      <c r="L42" s="15">
        <v>1250</v>
      </c>
      <c r="M42" s="15">
        <v>2</v>
      </c>
      <c r="N42" s="15">
        <v>3782</v>
      </c>
      <c r="O42" s="15">
        <v>7286</v>
      </c>
      <c r="P42" s="15">
        <v>0</v>
      </c>
      <c r="Q42" s="15">
        <v>6416</v>
      </c>
      <c r="R42" s="15">
        <v>7994</v>
      </c>
      <c r="S42" s="15">
        <v>18</v>
      </c>
      <c r="T42" s="15">
        <v>6098</v>
      </c>
      <c r="U42" s="15">
        <v>4178</v>
      </c>
      <c r="V42" s="15">
        <v>1010</v>
      </c>
      <c r="W42" s="15">
        <v>0</v>
      </c>
      <c r="X42" s="15">
        <v>1740</v>
      </c>
      <c r="Y42" s="15">
        <v>770</v>
      </c>
      <c r="Z42" s="15">
        <v>0</v>
      </c>
      <c r="AA42" s="15">
        <v>4568</v>
      </c>
      <c r="AB42" s="15">
        <v>5310</v>
      </c>
      <c r="AC42" s="15">
        <v>14</v>
      </c>
      <c r="AD42" s="15">
        <v>7634</v>
      </c>
      <c r="AE42" s="15">
        <v>8968</v>
      </c>
      <c r="AF42" s="15">
        <v>38</v>
      </c>
      <c r="AG42" s="15">
        <v>5892</v>
      </c>
      <c r="AH42" s="15">
        <v>5664</v>
      </c>
      <c r="AI42" s="15">
        <v>1408</v>
      </c>
      <c r="AJ42" s="15">
        <v>0</v>
      </c>
      <c r="AK42" s="15">
        <v>5018</v>
      </c>
      <c r="AL42" s="15">
        <v>2254</v>
      </c>
      <c r="AM42" s="15">
        <v>0</v>
      </c>
      <c r="AN42" s="15">
        <v>4328</v>
      </c>
      <c r="AO42" s="15">
        <v>7300</v>
      </c>
      <c r="AP42" s="15">
        <v>44</v>
      </c>
      <c r="AQ42" s="15">
        <v>4098</v>
      </c>
      <c r="AR42" s="15">
        <v>5800</v>
      </c>
      <c r="AS42" s="15">
        <v>6</v>
      </c>
      <c r="AT42" s="15">
        <v>5994</v>
      </c>
      <c r="AU42" s="15">
        <v>6962</v>
      </c>
      <c r="AV42" s="15">
        <v>1124</v>
      </c>
      <c r="AW42" s="15">
        <v>2</v>
      </c>
      <c r="AX42" s="15">
        <v>4012</v>
      </c>
      <c r="AY42" s="15">
        <v>1214</v>
      </c>
      <c r="AZ42" s="15">
        <v>0</v>
      </c>
      <c r="BA42" s="15">
        <v>6538</v>
      </c>
      <c r="BB42" s="15">
        <v>5322</v>
      </c>
      <c r="BC42" s="15">
        <v>6436</v>
      </c>
      <c r="BD42" s="15">
        <v>46</v>
      </c>
      <c r="BE42" s="15">
        <v>7086</v>
      </c>
      <c r="BF42" s="15">
        <v>6636</v>
      </c>
      <c r="BG42" s="52">
        <v>4</v>
      </c>
      <c r="BH42" s="15">
        <f>SUM(G42,G43,G41,G40)/SUM(G40:G47)</f>
        <v>0.24978267168936541</v>
      </c>
      <c r="BI42" s="15">
        <f t="shared" ref="BI42:DH42" si="16">SUM(H42,H43,H41,H40)/SUM(H40:H47)</f>
        <v>0.23218421226758421</v>
      </c>
      <c r="BJ42" s="15">
        <f t="shared" si="16"/>
        <v>6.2257766840972006E-2</v>
      </c>
      <c r="BK42" s="15">
        <f t="shared" si="16"/>
        <v>4.1381278538812783E-3</v>
      </c>
      <c r="BL42" s="15">
        <f t="shared" si="16"/>
        <v>0.23807640591631732</v>
      </c>
      <c r="BM42" s="15">
        <f t="shared" si="16"/>
        <v>6.3710338737147543E-2</v>
      </c>
      <c r="BN42" s="15">
        <f t="shared" si="16"/>
        <v>3.2017075773745998E-3</v>
      </c>
      <c r="BO42" s="15">
        <f t="shared" si="16"/>
        <v>0.24492120751851149</v>
      </c>
      <c r="BP42" s="15">
        <f t="shared" si="16"/>
        <v>0.31516150296638101</v>
      </c>
      <c r="BQ42" s="15">
        <f t="shared" si="16"/>
        <v>4.5871559633027525E-3</v>
      </c>
      <c r="BR42" s="15">
        <f t="shared" si="16"/>
        <v>0.3121572823324863</v>
      </c>
      <c r="BS42" s="15">
        <f t="shared" si="16"/>
        <v>0.2896234894636972</v>
      </c>
      <c r="BT42" s="15">
        <f t="shared" si="16"/>
        <v>4.0736058435173481E-3</v>
      </c>
      <c r="BU42" s="15">
        <f t="shared" si="16"/>
        <v>0.24051928119204452</v>
      </c>
      <c r="BV42" s="15">
        <f t="shared" si="16"/>
        <v>0.2420559124848064</v>
      </c>
      <c r="BW42" s="15">
        <f t="shared" si="16"/>
        <v>4.8333727251240841E-2</v>
      </c>
      <c r="BX42" s="15">
        <f t="shared" si="16"/>
        <v>2.8116966580976864E-3</v>
      </c>
      <c r="BY42" s="15">
        <f t="shared" si="16"/>
        <v>0.24387999263758514</v>
      </c>
      <c r="BZ42" s="15">
        <f t="shared" si="16"/>
        <v>4.6272666218938885E-2</v>
      </c>
      <c r="CA42" s="15">
        <f t="shared" si="16"/>
        <v>4.6663049376017363E-3</v>
      </c>
      <c r="CB42" s="15">
        <f t="shared" si="16"/>
        <v>0.24413916679110048</v>
      </c>
      <c r="CC42" s="15">
        <f t="shared" si="16"/>
        <v>0.26197244697135358</v>
      </c>
      <c r="CD42" s="15">
        <f t="shared" si="16"/>
        <v>3.5142767492940068E-3</v>
      </c>
      <c r="CE42" s="15">
        <f t="shared" si="16"/>
        <v>0.31302508310667876</v>
      </c>
      <c r="CF42" s="15">
        <f t="shared" si="16"/>
        <v>0.39181208053691274</v>
      </c>
      <c r="CG42" s="15">
        <f t="shared" si="16"/>
        <v>7.0038910505836579E-3</v>
      </c>
      <c r="CH42" s="15">
        <f t="shared" si="16"/>
        <v>0.25026141512722205</v>
      </c>
      <c r="CI42" s="15">
        <f t="shared" si="16"/>
        <v>0.23767900316161428</v>
      </c>
      <c r="CJ42" s="15">
        <f t="shared" si="16"/>
        <v>7.9608938547486033E-2</v>
      </c>
      <c r="CK42" s="15">
        <f t="shared" si="16"/>
        <v>3.9205083141814253E-3</v>
      </c>
      <c r="CL42" s="15">
        <f t="shared" si="16"/>
        <v>0.25136244867487867</v>
      </c>
      <c r="CM42" s="15">
        <f t="shared" si="16"/>
        <v>9.7494404716414657E-2</v>
      </c>
      <c r="CN42" s="15">
        <f t="shared" si="16"/>
        <v>4.4028618602091358E-3</v>
      </c>
      <c r="CO42" s="15">
        <f t="shared" si="16"/>
        <v>0.24465368656240025</v>
      </c>
      <c r="CP42" s="15">
        <f t="shared" si="16"/>
        <v>0.2813557377989333</v>
      </c>
      <c r="CQ42" s="15">
        <f t="shared" si="16"/>
        <v>5.4395951929158762E-3</v>
      </c>
      <c r="CR42" s="15">
        <f t="shared" si="16"/>
        <v>0.24414922375839962</v>
      </c>
      <c r="CS42" s="15">
        <f t="shared" si="16"/>
        <v>0.2683155917345022</v>
      </c>
      <c r="CT42" s="15">
        <f t="shared" si="16"/>
        <v>3.3787719911452874E-3</v>
      </c>
      <c r="CU42" s="15">
        <f t="shared" si="16"/>
        <v>0.25008501666326599</v>
      </c>
      <c r="CV42" s="15">
        <f t="shared" si="16"/>
        <v>0.25359167721693182</v>
      </c>
      <c r="CW42" s="15">
        <f t="shared" si="16"/>
        <v>6.1795902233348708E-2</v>
      </c>
      <c r="CX42" s="15">
        <f t="shared" si="16"/>
        <v>2.9617547323689745E-3</v>
      </c>
      <c r="CY42" s="15">
        <f t="shared" si="16"/>
        <v>0.2512029941186954</v>
      </c>
      <c r="CZ42" s="15">
        <f t="shared" si="16"/>
        <v>6.7330980554978895E-2</v>
      </c>
      <c r="DA42" s="15">
        <f t="shared" si="16"/>
        <v>4.4659199062888934E-3</v>
      </c>
      <c r="DB42" s="15">
        <f t="shared" si="16"/>
        <v>0.22895401163428822</v>
      </c>
      <c r="DC42" s="15">
        <f t="shared" si="16"/>
        <v>0.24560560285635813</v>
      </c>
      <c r="DD42" s="15">
        <f t="shared" si="16"/>
        <v>0.25590949687406966</v>
      </c>
      <c r="DE42" s="15">
        <f t="shared" si="16"/>
        <v>6.6056910569105695E-3</v>
      </c>
      <c r="DF42" s="15">
        <f t="shared" si="16"/>
        <v>0.26172556719022688</v>
      </c>
      <c r="DG42" s="15">
        <f t="shared" si="16"/>
        <v>0.36096393778841224</v>
      </c>
      <c r="DH42" s="15">
        <f t="shared" si="16"/>
        <v>3.7946255711298689E-3</v>
      </c>
    </row>
    <row r="43" spans="1:112" x14ac:dyDescent="0.2">
      <c r="A43" s="18">
        <v>5</v>
      </c>
      <c r="B43" s="19" t="s">
        <v>25</v>
      </c>
      <c r="C43" s="20" t="s">
        <v>18</v>
      </c>
      <c r="D43" s="18">
        <v>0</v>
      </c>
      <c r="E43" s="18">
        <v>1</v>
      </c>
      <c r="F43" s="19">
        <v>1</v>
      </c>
      <c r="G43" s="18">
        <v>772</v>
      </c>
      <c r="H43" s="18">
        <v>1068</v>
      </c>
      <c r="I43" s="18">
        <v>472</v>
      </c>
      <c r="J43" s="18">
        <v>76</v>
      </c>
      <c r="K43" s="18">
        <v>922</v>
      </c>
      <c r="L43" s="18">
        <v>528</v>
      </c>
      <c r="M43" s="18">
        <v>54</v>
      </c>
      <c r="N43" s="18">
        <v>790</v>
      </c>
      <c r="O43" s="18">
        <v>1002</v>
      </c>
      <c r="P43" s="18">
        <v>62</v>
      </c>
      <c r="Q43" s="18">
        <v>1402</v>
      </c>
      <c r="R43" s="18">
        <v>1152</v>
      </c>
      <c r="S43" s="18">
        <v>50</v>
      </c>
      <c r="T43" s="18">
        <v>794</v>
      </c>
      <c r="U43" s="18">
        <v>776</v>
      </c>
      <c r="V43" s="18">
        <v>430</v>
      </c>
      <c r="W43" s="18">
        <v>58</v>
      </c>
      <c r="X43" s="18">
        <v>480</v>
      </c>
      <c r="Y43" s="18">
        <v>400</v>
      </c>
      <c r="Z43" s="18">
        <v>46</v>
      </c>
      <c r="AA43" s="18">
        <v>1080</v>
      </c>
      <c r="AB43" s="18">
        <v>734</v>
      </c>
      <c r="AC43" s="18">
        <v>58</v>
      </c>
      <c r="AD43" s="18">
        <v>1302</v>
      </c>
      <c r="AE43" s="18">
        <v>1094</v>
      </c>
      <c r="AF43" s="18">
        <v>72</v>
      </c>
      <c r="AG43" s="18">
        <v>760</v>
      </c>
      <c r="AH43" s="18">
        <v>1138</v>
      </c>
      <c r="AI43" s="18">
        <v>474</v>
      </c>
      <c r="AJ43" s="18">
        <v>76</v>
      </c>
      <c r="AK43" s="18">
        <v>1012</v>
      </c>
      <c r="AL43" s="18">
        <v>842</v>
      </c>
      <c r="AM43" s="18">
        <v>72</v>
      </c>
      <c r="AN43" s="18">
        <v>1016</v>
      </c>
      <c r="AO43" s="18">
        <v>1102</v>
      </c>
      <c r="AP43" s="18">
        <v>94</v>
      </c>
      <c r="AQ43" s="18">
        <v>1278</v>
      </c>
      <c r="AR43" s="18">
        <v>1190</v>
      </c>
      <c r="AS43" s="18">
        <v>50</v>
      </c>
      <c r="AT43" s="18">
        <v>828</v>
      </c>
      <c r="AU43" s="18">
        <v>1260</v>
      </c>
      <c r="AV43" s="18">
        <v>470</v>
      </c>
      <c r="AW43" s="18">
        <v>82</v>
      </c>
      <c r="AX43" s="18">
        <v>912</v>
      </c>
      <c r="AY43" s="18">
        <v>460</v>
      </c>
      <c r="AZ43" s="18">
        <v>84</v>
      </c>
      <c r="BA43" s="18">
        <v>1026</v>
      </c>
      <c r="BB43" s="18">
        <v>1024</v>
      </c>
      <c r="BC43" s="18">
        <v>980</v>
      </c>
      <c r="BD43" s="18">
        <v>88</v>
      </c>
      <c r="BE43" s="18">
        <v>1234</v>
      </c>
      <c r="BF43" s="18">
        <v>616</v>
      </c>
      <c r="BG43" s="53">
        <v>40</v>
      </c>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row>
    <row r="44" spans="1:112" x14ac:dyDescent="0.2">
      <c r="A44" s="15">
        <v>5</v>
      </c>
      <c r="B44" s="16" t="s">
        <v>25</v>
      </c>
      <c r="C44" s="17" t="s">
        <v>13</v>
      </c>
      <c r="D44" s="15">
        <v>1</v>
      </c>
      <c r="E44" s="15">
        <v>0</v>
      </c>
      <c r="F44" s="16">
        <v>0</v>
      </c>
      <c r="G44" s="15">
        <v>4338</v>
      </c>
      <c r="H44" s="15">
        <v>6068</v>
      </c>
      <c r="I44" s="15">
        <v>6204</v>
      </c>
      <c r="J44" s="15">
        <v>10</v>
      </c>
      <c r="K44" s="15">
        <v>4972</v>
      </c>
      <c r="L44" s="15">
        <v>5914</v>
      </c>
      <c r="M44" s="15">
        <v>0</v>
      </c>
      <c r="N44" s="15">
        <v>3728</v>
      </c>
      <c r="O44" s="15">
        <v>6974</v>
      </c>
      <c r="P44" s="15">
        <v>866</v>
      </c>
      <c r="Q44" s="15">
        <v>5962</v>
      </c>
      <c r="R44" s="15">
        <v>10600</v>
      </c>
      <c r="S44" s="15">
        <v>1346</v>
      </c>
      <c r="T44" s="15">
        <v>7162</v>
      </c>
      <c r="U44" s="15">
        <v>5082</v>
      </c>
      <c r="V44" s="15">
        <v>6808</v>
      </c>
      <c r="W44" s="15">
        <v>0</v>
      </c>
      <c r="X44" s="15">
        <v>2248</v>
      </c>
      <c r="Y44" s="15">
        <v>5768</v>
      </c>
      <c r="Z44" s="15">
        <v>0</v>
      </c>
      <c r="AA44" s="15">
        <v>4726</v>
      </c>
      <c r="AB44" s="15">
        <v>6766</v>
      </c>
      <c r="AC44" s="15">
        <v>1860</v>
      </c>
      <c r="AD44" s="15">
        <v>6052</v>
      </c>
      <c r="AE44" s="15">
        <v>4700</v>
      </c>
      <c r="AF44" s="15">
        <v>1500</v>
      </c>
      <c r="AG44" s="15">
        <v>6398</v>
      </c>
      <c r="AH44" s="15">
        <v>6762</v>
      </c>
      <c r="AI44" s="15">
        <v>5760</v>
      </c>
      <c r="AJ44" s="15">
        <v>0</v>
      </c>
      <c r="AK44" s="15">
        <v>5528</v>
      </c>
      <c r="AL44" s="15">
        <v>7704</v>
      </c>
      <c r="AM44" s="15">
        <v>0</v>
      </c>
      <c r="AN44" s="15">
        <v>5496</v>
      </c>
      <c r="AO44" s="15">
        <v>8150</v>
      </c>
      <c r="AP44" s="15">
        <v>1284</v>
      </c>
      <c r="AQ44" s="15">
        <v>4752</v>
      </c>
      <c r="AR44" s="15">
        <v>7482</v>
      </c>
      <c r="AS44" s="15">
        <v>1684</v>
      </c>
      <c r="AT44" s="15">
        <v>6746</v>
      </c>
      <c r="AU44" s="15">
        <v>7694</v>
      </c>
      <c r="AV44" s="15">
        <v>6742</v>
      </c>
      <c r="AW44" s="15">
        <v>0</v>
      </c>
      <c r="AX44" s="15">
        <v>4702</v>
      </c>
      <c r="AY44" s="15">
        <v>6554</v>
      </c>
      <c r="AZ44" s="15">
        <v>0</v>
      </c>
      <c r="BA44" s="15">
        <v>8332</v>
      </c>
      <c r="BB44" s="15">
        <v>6960</v>
      </c>
      <c r="BC44" s="15">
        <v>7854</v>
      </c>
      <c r="BD44" s="15">
        <v>2074</v>
      </c>
      <c r="BE44" s="15">
        <v>7134</v>
      </c>
      <c r="BF44" s="15">
        <v>4422</v>
      </c>
      <c r="BG44" s="52">
        <v>1316</v>
      </c>
      <c r="BH44" s="15">
        <f>SUM(G40,G41,G44,G45)/SUM(G40:G47)</f>
        <v>0.2594417077175698</v>
      </c>
      <c r="BI44" s="15">
        <f t="shared" ref="BI44:DH44" si="17">SUM(H40,H41,H44,H45)/SUM(H40:H47)</f>
        <v>0.25031429894792562</v>
      </c>
      <c r="BJ44" s="15">
        <f t="shared" si="17"/>
        <v>0.23795755152260842</v>
      </c>
      <c r="BK44" s="15">
        <f t="shared" si="17"/>
        <v>4.4948630136986299E-3</v>
      </c>
      <c r="BL44" s="15">
        <f t="shared" si="17"/>
        <v>0.25144348651427667</v>
      </c>
      <c r="BM44" s="15">
        <f t="shared" si="17"/>
        <v>0.246451775689144</v>
      </c>
      <c r="BN44" s="15">
        <f t="shared" si="17"/>
        <v>4.1868483704129381E-3</v>
      </c>
      <c r="BO44" s="15">
        <f t="shared" si="17"/>
        <v>0.22944750332257452</v>
      </c>
      <c r="BP44" s="15">
        <f t="shared" si="17"/>
        <v>0.29228740936058012</v>
      </c>
      <c r="BQ44" s="15">
        <f t="shared" si="17"/>
        <v>6.544888597640891E-2</v>
      </c>
      <c r="BR44" s="15">
        <f t="shared" si="17"/>
        <v>0.27524408185100974</v>
      </c>
      <c r="BS44" s="15">
        <f t="shared" si="17"/>
        <v>0.35049435733546391</v>
      </c>
      <c r="BT44" s="15">
        <f t="shared" si="17"/>
        <v>9.1866835229667085E-2</v>
      </c>
      <c r="BU44" s="15">
        <f t="shared" si="17"/>
        <v>0.26533222485131419</v>
      </c>
      <c r="BV44" s="15">
        <f t="shared" si="17"/>
        <v>0.27279041500260459</v>
      </c>
      <c r="BW44" s="15">
        <f t="shared" si="17"/>
        <v>0.25608603167099975</v>
      </c>
      <c r="BX44" s="15">
        <f t="shared" si="17"/>
        <v>3.6150385604113112E-3</v>
      </c>
      <c r="BY44" s="15">
        <f t="shared" si="17"/>
        <v>0.27866740290815389</v>
      </c>
      <c r="BZ44" s="15">
        <f t="shared" si="17"/>
        <v>0.25970449966420417</v>
      </c>
      <c r="CA44" s="15">
        <f t="shared" si="17"/>
        <v>6.2940857297883882E-3</v>
      </c>
      <c r="CB44" s="15">
        <f t="shared" si="17"/>
        <v>0.23712109899955203</v>
      </c>
      <c r="CC44" s="15">
        <f t="shared" si="17"/>
        <v>0.30818572782272763</v>
      </c>
      <c r="CD44" s="15">
        <f t="shared" si="17"/>
        <v>9.3755883275807972E-2</v>
      </c>
      <c r="CE44" s="15">
        <f t="shared" si="17"/>
        <v>0.24563312178906013</v>
      </c>
      <c r="CF44" s="15">
        <f t="shared" si="17"/>
        <v>0.22751677852348992</v>
      </c>
      <c r="CG44" s="15">
        <f t="shared" si="17"/>
        <v>0.13560311284046692</v>
      </c>
      <c r="CH44" s="15">
        <f t="shared" si="17"/>
        <v>0.25730219588706865</v>
      </c>
      <c r="CI44" s="15">
        <f t="shared" si="17"/>
        <v>0.26036823507532081</v>
      </c>
      <c r="CJ44" s="15">
        <f t="shared" si="17"/>
        <v>0.26337841811231988</v>
      </c>
      <c r="CK44" s="15">
        <f t="shared" si="17"/>
        <v>5.4751926456671623E-3</v>
      </c>
      <c r="CL44" s="15">
        <f t="shared" si="17"/>
        <v>0.2553938036580814</v>
      </c>
      <c r="CM44" s="15">
        <f t="shared" si="17"/>
        <v>0.26644467492767071</v>
      </c>
      <c r="CN44" s="15">
        <f t="shared" si="17"/>
        <v>6.3684251906596431E-3</v>
      </c>
      <c r="CO44" s="15">
        <f t="shared" si="17"/>
        <v>0.28032237472071497</v>
      </c>
      <c r="CP44" s="15">
        <f t="shared" si="17"/>
        <v>0.29609451167058554</v>
      </c>
      <c r="CQ44" s="15">
        <f t="shared" si="17"/>
        <v>6.565464895635674E-2</v>
      </c>
      <c r="CR44" s="15">
        <f t="shared" si="17"/>
        <v>0.25550320537576271</v>
      </c>
      <c r="CS44" s="15">
        <f t="shared" si="17"/>
        <v>0.3174702567313713</v>
      </c>
      <c r="CT44" s="15">
        <f t="shared" si="17"/>
        <v>9.681929395316323E-2</v>
      </c>
      <c r="CU44" s="15">
        <f t="shared" si="17"/>
        <v>0.26389172277766443</v>
      </c>
      <c r="CV44" s="15">
        <f t="shared" si="17"/>
        <v>0.26256398965156602</v>
      </c>
      <c r="CW44" s="15">
        <f t="shared" si="17"/>
        <v>0.28295671651623955</v>
      </c>
      <c r="CX44" s="15">
        <f t="shared" si="17"/>
        <v>5.7088895565952699E-3</v>
      </c>
      <c r="CY44" s="15">
        <f t="shared" si="17"/>
        <v>0.26866868650864373</v>
      </c>
      <c r="CZ44" s="15">
        <f t="shared" si="17"/>
        <v>0.28620856688118468</v>
      </c>
      <c r="DA44" s="15">
        <f t="shared" si="17"/>
        <v>6.2230031481074746E-3</v>
      </c>
      <c r="DB44" s="15">
        <f t="shared" si="17"/>
        <v>0.26912523323455162</v>
      </c>
      <c r="DC44" s="15">
        <f t="shared" si="17"/>
        <v>0.28893161219445207</v>
      </c>
      <c r="DD44" s="15">
        <f t="shared" si="17"/>
        <v>0.29324203632033341</v>
      </c>
      <c r="DE44" s="15">
        <f t="shared" si="17"/>
        <v>0.11396631823461091</v>
      </c>
      <c r="DF44" s="15">
        <f t="shared" si="17"/>
        <v>0.25256326352530539</v>
      </c>
      <c r="DG44" s="15">
        <f t="shared" si="17"/>
        <v>0.25252093659203556</v>
      </c>
      <c r="DH44" s="15">
        <f t="shared" si="17"/>
        <v>9.8660264849376594E-2</v>
      </c>
    </row>
    <row r="45" spans="1:112" x14ac:dyDescent="0.2">
      <c r="A45" s="18">
        <v>5</v>
      </c>
      <c r="B45" s="19" t="s">
        <v>25</v>
      </c>
      <c r="C45" s="20" t="s">
        <v>19</v>
      </c>
      <c r="D45" s="18">
        <v>1</v>
      </c>
      <c r="E45" s="18">
        <v>0</v>
      </c>
      <c r="F45" s="19">
        <v>1</v>
      </c>
      <c r="G45" s="18">
        <v>456</v>
      </c>
      <c r="H45" s="18">
        <v>698</v>
      </c>
      <c r="I45" s="18">
        <v>1300</v>
      </c>
      <c r="J45" s="18">
        <v>80</v>
      </c>
      <c r="K45" s="18">
        <v>710</v>
      </c>
      <c r="L45" s="18">
        <v>1658</v>
      </c>
      <c r="M45" s="18">
        <v>80</v>
      </c>
      <c r="N45" s="18">
        <v>518</v>
      </c>
      <c r="O45" s="18">
        <v>620</v>
      </c>
      <c r="P45" s="18">
        <v>682</v>
      </c>
      <c r="Q45" s="18">
        <v>752</v>
      </c>
      <c r="R45" s="18">
        <v>984</v>
      </c>
      <c r="S45" s="18">
        <v>1222</v>
      </c>
      <c r="T45" s="18">
        <v>506</v>
      </c>
      <c r="U45" s="18">
        <v>580</v>
      </c>
      <c r="V45" s="18">
        <v>1664</v>
      </c>
      <c r="W45" s="18">
        <v>78</v>
      </c>
      <c r="X45" s="18">
        <v>350</v>
      </c>
      <c r="Y45" s="18">
        <v>1758</v>
      </c>
      <c r="Z45" s="18">
        <v>76</v>
      </c>
      <c r="AA45" s="18">
        <v>734</v>
      </c>
      <c r="AB45" s="18">
        <v>546</v>
      </c>
      <c r="AC45" s="18">
        <v>1088</v>
      </c>
      <c r="AD45" s="18">
        <v>654</v>
      </c>
      <c r="AE45" s="18">
        <v>466</v>
      </c>
      <c r="AF45" s="18">
        <v>1254</v>
      </c>
      <c r="AG45" s="18">
        <v>456</v>
      </c>
      <c r="AH45" s="18">
        <v>772</v>
      </c>
      <c r="AI45" s="18">
        <v>1122</v>
      </c>
      <c r="AJ45" s="18">
        <v>122</v>
      </c>
      <c r="AK45" s="18">
        <v>610</v>
      </c>
      <c r="AL45" s="18">
        <v>1582</v>
      </c>
      <c r="AM45" s="18">
        <v>122</v>
      </c>
      <c r="AN45" s="18">
        <v>742</v>
      </c>
      <c r="AO45" s="18">
        <v>766</v>
      </c>
      <c r="AP45" s="18">
        <v>758</v>
      </c>
      <c r="AQ45" s="18">
        <v>918</v>
      </c>
      <c r="AR45" s="18">
        <v>1078</v>
      </c>
      <c r="AS45" s="18">
        <v>1580</v>
      </c>
      <c r="AT45" s="18">
        <v>482</v>
      </c>
      <c r="AU45" s="18">
        <v>854</v>
      </c>
      <c r="AV45" s="18">
        <v>1566</v>
      </c>
      <c r="AW45" s="18">
        <v>212</v>
      </c>
      <c r="AX45" s="18">
        <v>614</v>
      </c>
      <c r="AY45" s="18">
        <v>1446</v>
      </c>
      <c r="AZ45" s="18">
        <v>132</v>
      </c>
      <c r="BA45" s="18">
        <v>696</v>
      </c>
      <c r="BB45" s="18">
        <v>648</v>
      </c>
      <c r="BC45" s="18">
        <v>816</v>
      </c>
      <c r="BD45" s="18">
        <v>1018</v>
      </c>
      <c r="BE45" s="18">
        <v>850</v>
      </c>
      <c r="BF45" s="18">
        <v>292</v>
      </c>
      <c r="BG45" s="53">
        <v>1178</v>
      </c>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row>
    <row r="46" spans="1:112" x14ac:dyDescent="0.2">
      <c r="A46" s="12">
        <v>5</v>
      </c>
      <c r="B46" s="13" t="s">
        <v>25</v>
      </c>
      <c r="C46" s="14" t="s">
        <v>20</v>
      </c>
      <c r="D46" s="12">
        <v>1</v>
      </c>
      <c r="E46" s="12">
        <v>1</v>
      </c>
      <c r="F46" s="13">
        <v>0</v>
      </c>
      <c r="G46" s="12">
        <v>6396</v>
      </c>
      <c r="H46" s="12">
        <v>9998</v>
      </c>
      <c r="I46" s="12">
        <v>9702</v>
      </c>
      <c r="J46" s="12">
        <v>20</v>
      </c>
      <c r="K46" s="12">
        <v>8190</v>
      </c>
      <c r="L46" s="12">
        <v>9438</v>
      </c>
      <c r="M46" s="12">
        <v>16</v>
      </c>
      <c r="N46" s="12">
        <v>7728</v>
      </c>
      <c r="O46" s="12">
        <v>9030</v>
      </c>
      <c r="P46" s="12">
        <v>1632</v>
      </c>
      <c r="Q46" s="12">
        <v>9648</v>
      </c>
      <c r="R46" s="12">
        <v>13044</v>
      </c>
      <c r="S46" s="12">
        <v>2676</v>
      </c>
      <c r="T46" s="12">
        <v>9358</v>
      </c>
      <c r="U46" s="12">
        <v>7066</v>
      </c>
      <c r="V46" s="12">
        <v>9414</v>
      </c>
      <c r="W46" s="12">
        <v>8</v>
      </c>
      <c r="X46" s="12">
        <v>3580</v>
      </c>
      <c r="Y46" s="12">
        <v>8454</v>
      </c>
      <c r="Z46" s="12">
        <v>8</v>
      </c>
      <c r="AA46" s="12">
        <v>9634</v>
      </c>
      <c r="AB46" s="12">
        <v>9462</v>
      </c>
      <c r="AC46" s="12">
        <v>3778</v>
      </c>
      <c r="AD46" s="12">
        <v>11524</v>
      </c>
      <c r="AE46" s="12">
        <v>10204</v>
      </c>
      <c r="AF46" s="12">
        <v>4312</v>
      </c>
      <c r="AG46" s="12">
        <v>8146</v>
      </c>
      <c r="AH46" s="12">
        <v>10064</v>
      </c>
      <c r="AI46" s="12">
        <v>7982</v>
      </c>
      <c r="AJ46" s="12">
        <v>18</v>
      </c>
      <c r="AK46" s="12">
        <v>8086</v>
      </c>
      <c r="AL46" s="12">
        <v>11194</v>
      </c>
      <c r="AM46" s="12">
        <v>14</v>
      </c>
      <c r="AN46" s="12">
        <v>7662</v>
      </c>
      <c r="AO46" s="12">
        <v>10934</v>
      </c>
      <c r="AP46" s="12">
        <v>2540</v>
      </c>
      <c r="AQ46" s="12">
        <v>7940</v>
      </c>
      <c r="AR46" s="12">
        <v>9752</v>
      </c>
      <c r="AS46" s="12">
        <v>2556</v>
      </c>
      <c r="AT46" s="12">
        <v>8318</v>
      </c>
      <c r="AU46" s="12">
        <v>10796</v>
      </c>
      <c r="AV46" s="12">
        <v>8708</v>
      </c>
      <c r="AW46" s="12">
        <v>16</v>
      </c>
      <c r="AX46" s="12">
        <v>6910</v>
      </c>
      <c r="AY46" s="12">
        <v>8608</v>
      </c>
      <c r="AZ46" s="12">
        <v>20</v>
      </c>
      <c r="BA46" s="12">
        <v>10834</v>
      </c>
      <c r="BB46" s="12">
        <v>8428</v>
      </c>
      <c r="BC46" s="12">
        <v>11068</v>
      </c>
      <c r="BD46" s="12">
        <v>2462</v>
      </c>
      <c r="BE46" s="12">
        <v>13712</v>
      </c>
      <c r="BF46" s="12">
        <v>8536</v>
      </c>
      <c r="BG46" s="51">
        <v>2828</v>
      </c>
      <c r="BH46" s="12">
        <f>IF((1-SUM(BH42,BH44,BH47))&gt;$BI$1,1-SUM(BH42,BH44,BH47),G46/SUM(G40:G47))</f>
        <v>0.21761808171544472</v>
      </c>
      <c r="BI46" s="12">
        <f t="shared" ref="BI46:DH46" si="18">IF((1-SUM(BI42,BI44,BI47))&gt;$BI$1,1-SUM(BI42,BI44,BI47),H46/SUM(H40:H47))</f>
        <v>0.24158009660557145</v>
      </c>
      <c r="BJ46" s="12">
        <f t="shared" si="18"/>
        <v>0.23408182097816055</v>
      </c>
      <c r="BK46" s="12">
        <f t="shared" si="18"/>
        <v>7.1347031963470316E-4</v>
      </c>
      <c r="BL46" s="12">
        <f t="shared" si="18"/>
        <v>0.2288222731946532</v>
      </c>
      <c r="BM46" s="12">
        <f t="shared" si="18"/>
        <v>0.21875985617864124</v>
      </c>
      <c r="BN46" s="12">
        <f t="shared" si="18"/>
        <v>6.5676052869222557E-4</v>
      </c>
      <c r="BO46" s="12">
        <f t="shared" si="18"/>
        <v>0.27226124928801976</v>
      </c>
      <c r="BP46" s="12">
        <f t="shared" si="18"/>
        <v>0.19703361898483851</v>
      </c>
      <c r="BQ46" s="12">
        <f t="shared" si="18"/>
        <v>3.2437745740497959E-2</v>
      </c>
      <c r="BR46" s="12">
        <f t="shared" si="18"/>
        <v>0.19145379162765808</v>
      </c>
      <c r="BS46" s="12">
        <f t="shared" si="18"/>
        <v>0.20378507939678414</v>
      </c>
      <c r="BT46" s="12">
        <f t="shared" si="18"/>
        <v>4.614412136536028E-2</v>
      </c>
      <c r="BU46" s="12">
        <f t="shared" si="18"/>
        <v>0.23469975059154569</v>
      </c>
      <c r="BV46" s="12">
        <f t="shared" si="18"/>
        <v>0.21739885396770275</v>
      </c>
      <c r="BW46" s="12">
        <f t="shared" si="18"/>
        <v>0.20893405814228316</v>
      </c>
      <c r="BX46" s="12">
        <f t="shared" si="18"/>
        <v>3.2133676092544985E-4</v>
      </c>
      <c r="BY46" s="12">
        <f t="shared" si="18"/>
        <v>0.20596355604638317</v>
      </c>
      <c r="BZ46" s="12">
        <f t="shared" si="18"/>
        <v>0.20241773002014773</v>
      </c>
      <c r="CA46" s="12">
        <f t="shared" si="18"/>
        <v>4.3407487791644061E-4</v>
      </c>
      <c r="CB46" s="12">
        <f t="shared" si="18"/>
        <v>0.25354636404360165</v>
      </c>
      <c r="CC46" s="12">
        <f t="shared" si="18"/>
        <v>0.25184051315693567</v>
      </c>
      <c r="CD46" s="12">
        <f t="shared" si="18"/>
        <v>8.0138060872293693E-2</v>
      </c>
      <c r="CE46" s="12">
        <f t="shared" si="18"/>
        <v>0.24085826533695975</v>
      </c>
      <c r="CF46" s="12">
        <f t="shared" si="18"/>
        <v>0.23020134228187916</v>
      </c>
      <c r="CG46" s="12">
        <f t="shared" si="18"/>
        <v>0.14221789883268476</v>
      </c>
      <c r="CH46" s="12">
        <f t="shared" si="18"/>
        <v>0.22070407807598458</v>
      </c>
      <c r="CI46" s="12">
        <f t="shared" si="18"/>
        <v>0.22174694687248153</v>
      </c>
      <c r="CJ46" s="12">
        <f t="shared" si="18"/>
        <v>0.2213319611878859</v>
      </c>
      <c r="CK46" s="12">
        <f t="shared" si="18"/>
        <v>6.0835473840746253E-4</v>
      </c>
      <c r="CL46" s="12">
        <f t="shared" si="18"/>
        <v>0.21052631578947367</v>
      </c>
      <c r="CM46" s="12">
        <f t="shared" si="18"/>
        <v>0.22266499263060213</v>
      </c>
      <c r="CN46" s="12">
        <f t="shared" si="18"/>
        <v>5.5035773252614197E-4</v>
      </c>
      <c r="CO46" s="12">
        <f t="shared" si="18"/>
        <v>0.20004787743376951</v>
      </c>
      <c r="CP46" s="12">
        <f t="shared" si="18"/>
        <v>0.21385559442564661</v>
      </c>
      <c r="CQ46" s="12">
        <f t="shared" si="18"/>
        <v>5.1233396584440261E-2</v>
      </c>
      <c r="CR46" s="12">
        <f t="shared" si="18"/>
        <v>0.17818799721943313</v>
      </c>
      <c r="CS46" s="12">
        <f t="shared" si="18"/>
        <v>0.17758296806512208</v>
      </c>
      <c r="CT46" s="12">
        <f t="shared" si="18"/>
        <v>2.3651403938016902E-2</v>
      </c>
      <c r="CU46" s="12">
        <f t="shared" si="18"/>
        <v>0.21825477793647552</v>
      </c>
      <c r="CV46" s="12">
        <f t="shared" si="18"/>
        <v>0.2071888589200197</v>
      </c>
      <c r="CW46" s="12">
        <f t="shared" si="18"/>
        <v>0.20699650833388228</v>
      </c>
      <c r="CX46" s="12">
        <f t="shared" si="18"/>
        <v>3.4339185302828692E-4</v>
      </c>
      <c r="CY46" s="12">
        <f t="shared" si="18"/>
        <v>0.20245945464266624</v>
      </c>
      <c r="CZ46" s="12">
        <f t="shared" si="18"/>
        <v>0.22005397550342543</v>
      </c>
      <c r="DA46" s="12">
        <f t="shared" si="18"/>
        <v>7.3211801742440884E-4</v>
      </c>
      <c r="DB46" s="12">
        <f t="shared" si="18"/>
        <v>0.22604543957853152</v>
      </c>
      <c r="DC46" s="12">
        <f t="shared" si="18"/>
        <v>0.20035704476792093</v>
      </c>
      <c r="DD46" s="12">
        <f t="shared" si="18"/>
        <v>0.23673712414409054</v>
      </c>
      <c r="DE46" s="12">
        <f t="shared" si="18"/>
        <v>4.5949477351916457E-2</v>
      </c>
      <c r="DF46" s="12">
        <f t="shared" si="18"/>
        <v>0.2768324607329844</v>
      </c>
      <c r="DG46" s="12">
        <f t="shared" si="18"/>
        <v>0.27115023072978983</v>
      </c>
      <c r="DH46" s="12">
        <f t="shared" si="18"/>
        <v>5.8313327654301861E-2</v>
      </c>
    </row>
    <row r="47" spans="1:112" x14ac:dyDescent="0.2">
      <c r="A47" s="36">
        <v>5</v>
      </c>
      <c r="B47" s="37" t="s">
        <v>25</v>
      </c>
      <c r="C47" s="38" t="s">
        <v>21</v>
      </c>
      <c r="D47" s="36">
        <v>1</v>
      </c>
      <c r="E47" s="36">
        <v>1</v>
      </c>
      <c r="F47" s="37">
        <v>1</v>
      </c>
      <c r="G47" s="36">
        <v>4344</v>
      </c>
      <c r="H47" s="36">
        <v>6444</v>
      </c>
      <c r="I47" s="36">
        <v>13280</v>
      </c>
      <c r="J47" s="36">
        <v>27806</v>
      </c>
      <c r="K47" s="36">
        <v>5394</v>
      </c>
      <c r="L47" s="36">
        <v>12676</v>
      </c>
      <c r="M47" s="36">
        <v>24188</v>
      </c>
      <c r="N47" s="36">
        <v>3934</v>
      </c>
      <c r="O47" s="36">
        <v>4154</v>
      </c>
      <c r="P47" s="36">
        <v>21124</v>
      </c>
      <c r="Q47" s="36">
        <v>4210</v>
      </c>
      <c r="R47" s="36">
        <v>3824</v>
      </c>
      <c r="S47" s="36">
        <v>23116</v>
      </c>
      <c r="T47" s="36">
        <v>6726</v>
      </c>
      <c r="U47" s="36">
        <v>4732</v>
      </c>
      <c r="V47" s="36">
        <v>14326</v>
      </c>
      <c r="W47" s="36">
        <v>24740</v>
      </c>
      <c r="X47" s="36">
        <v>2038</v>
      </c>
      <c r="Y47" s="36">
        <v>12422</v>
      </c>
      <c r="Z47" s="36">
        <v>18260</v>
      </c>
      <c r="AA47" s="36">
        <v>5154</v>
      </c>
      <c r="AB47" s="36">
        <v>3476</v>
      </c>
      <c r="AC47" s="36">
        <v>25032</v>
      </c>
      <c r="AD47" s="36">
        <v>4502</v>
      </c>
      <c r="AE47" s="36">
        <v>2754</v>
      </c>
      <c r="AF47" s="36">
        <v>13350</v>
      </c>
      <c r="AG47" s="36">
        <v>6510</v>
      </c>
      <c r="AH47" s="36">
        <v>6996</v>
      </c>
      <c r="AI47" s="36">
        <v>10178</v>
      </c>
      <c r="AJ47" s="36">
        <v>29332</v>
      </c>
      <c r="AK47" s="36">
        <v>5832</v>
      </c>
      <c r="AL47" s="36">
        <v>12586</v>
      </c>
      <c r="AM47" s="36">
        <v>25190</v>
      </c>
      <c r="AN47" s="36">
        <v>5032</v>
      </c>
      <c r="AO47" s="36">
        <v>5212</v>
      </c>
      <c r="AP47" s="36">
        <v>26866</v>
      </c>
      <c r="AQ47" s="36">
        <v>5962</v>
      </c>
      <c r="AR47" s="36">
        <v>5058</v>
      </c>
      <c r="AS47" s="36">
        <v>28396</v>
      </c>
      <c r="AT47" s="36">
        <v>6506</v>
      </c>
      <c r="AU47" s="36">
        <v>7776</v>
      </c>
      <c r="AV47" s="36">
        <v>11466</v>
      </c>
      <c r="AW47" s="36">
        <v>46228</v>
      </c>
      <c r="AX47" s="36">
        <v>4580</v>
      </c>
      <c r="AY47" s="36">
        <v>10348</v>
      </c>
      <c r="AZ47" s="36">
        <v>27044</v>
      </c>
      <c r="BA47" s="36">
        <v>8238</v>
      </c>
      <c r="BB47" s="36">
        <v>5938</v>
      </c>
      <c r="BC47" s="36">
        <v>5256</v>
      </c>
      <c r="BD47" s="36">
        <v>21816</v>
      </c>
      <c r="BE47" s="36">
        <v>5378</v>
      </c>
      <c r="BF47" s="36">
        <v>1706</v>
      </c>
      <c r="BG47" s="59">
        <v>20406</v>
      </c>
      <c r="BH47" s="36">
        <f>SUM(G47,G45,G43,G41)/SUM(G40:G47)</f>
        <v>0.27315753887762001</v>
      </c>
      <c r="BI47" s="36">
        <f t="shared" ref="BI47:DH47" si="19">SUM(H47,H45,H43,H41)/SUM(H40:H47)</f>
        <v>0.27592139217891881</v>
      </c>
      <c r="BJ47" s="36">
        <f t="shared" si="19"/>
        <v>0.465702860658259</v>
      </c>
      <c r="BK47" s="36">
        <f t="shared" si="19"/>
        <v>0.998787100456621</v>
      </c>
      <c r="BL47" s="36">
        <f t="shared" si="19"/>
        <v>0.28165783437475284</v>
      </c>
      <c r="BM47" s="36">
        <f t="shared" si="19"/>
        <v>0.47107802939506715</v>
      </c>
      <c r="BN47" s="36">
        <f t="shared" si="19"/>
        <v>0.99926114440522129</v>
      </c>
      <c r="BO47" s="36">
        <f t="shared" si="19"/>
        <v>0.25337003987089424</v>
      </c>
      <c r="BP47" s="36">
        <f t="shared" si="19"/>
        <v>0.19551746868820039</v>
      </c>
      <c r="BQ47" s="36">
        <f t="shared" si="19"/>
        <v>0.89752621231979035</v>
      </c>
      <c r="BR47" s="36">
        <f t="shared" si="19"/>
        <v>0.22114484418884581</v>
      </c>
      <c r="BS47" s="36">
        <f t="shared" si="19"/>
        <v>0.15609707380405474</v>
      </c>
      <c r="BT47" s="36">
        <f t="shared" si="19"/>
        <v>0.85791543756145527</v>
      </c>
      <c r="BU47" s="36">
        <f t="shared" si="19"/>
        <v>0.2594487433650956</v>
      </c>
      <c r="BV47" s="36">
        <f t="shared" si="19"/>
        <v>0.26775481854488625</v>
      </c>
      <c r="BW47" s="36">
        <f t="shared" si="19"/>
        <v>0.48664618293547623</v>
      </c>
      <c r="BX47" s="36">
        <f t="shared" si="19"/>
        <v>0.99967866323907451</v>
      </c>
      <c r="BY47" s="36">
        <f t="shared" si="19"/>
        <v>0.2714890484078778</v>
      </c>
      <c r="BZ47" s="36">
        <f t="shared" si="19"/>
        <v>0.49160510409670921</v>
      </c>
      <c r="CA47" s="36">
        <f t="shared" si="19"/>
        <v>0.99956592512208353</v>
      </c>
      <c r="CB47" s="36">
        <f t="shared" si="19"/>
        <v>0.26519337016574585</v>
      </c>
      <c r="CC47" s="36">
        <f t="shared" si="19"/>
        <v>0.17800131204898317</v>
      </c>
      <c r="CD47" s="36">
        <f t="shared" si="19"/>
        <v>0.82259177910260428</v>
      </c>
      <c r="CE47" s="36">
        <f t="shared" si="19"/>
        <v>0.2004835297673013</v>
      </c>
      <c r="CF47" s="36">
        <f t="shared" si="19"/>
        <v>0.15046979865771812</v>
      </c>
      <c r="CG47" s="36">
        <f t="shared" si="19"/>
        <v>0.7151750972762646</v>
      </c>
      <c r="CH47" s="36">
        <f t="shared" si="19"/>
        <v>0.27173231090972466</v>
      </c>
      <c r="CI47" s="36">
        <f t="shared" si="19"/>
        <v>0.28020581489058333</v>
      </c>
      <c r="CJ47" s="36">
        <f t="shared" si="19"/>
        <v>0.43568068215230815</v>
      </c>
      <c r="CK47" s="36">
        <f t="shared" si="19"/>
        <v>0.99939164526159252</v>
      </c>
      <c r="CL47" s="36">
        <f t="shared" si="19"/>
        <v>0.28271743187756626</v>
      </c>
      <c r="CM47" s="36">
        <f t="shared" si="19"/>
        <v>0.41339592772531253</v>
      </c>
      <c r="CN47" s="36">
        <f t="shared" si="19"/>
        <v>0.9994496422674739</v>
      </c>
      <c r="CO47" s="36">
        <f t="shared" si="19"/>
        <v>0.27497606128311525</v>
      </c>
      <c r="CP47" s="36">
        <f t="shared" si="19"/>
        <v>0.20869415610483455</v>
      </c>
      <c r="CQ47" s="36">
        <f t="shared" si="19"/>
        <v>0.87767235926628717</v>
      </c>
      <c r="CR47" s="36">
        <f t="shared" si="19"/>
        <v>0.32215957364640457</v>
      </c>
      <c r="CS47" s="36">
        <f t="shared" si="19"/>
        <v>0.23663118346900439</v>
      </c>
      <c r="CT47" s="36">
        <f t="shared" si="19"/>
        <v>0.87615053011767452</v>
      </c>
      <c r="CU47" s="36">
        <f t="shared" si="19"/>
        <v>0.26776848262259401</v>
      </c>
      <c r="CV47" s="36">
        <f t="shared" si="19"/>
        <v>0.27665547421148234</v>
      </c>
      <c r="CW47" s="36">
        <f t="shared" si="19"/>
        <v>0.44825087291652943</v>
      </c>
      <c r="CX47" s="36">
        <f t="shared" si="19"/>
        <v>0.99961368416534313</v>
      </c>
      <c r="CY47" s="36">
        <f t="shared" si="19"/>
        <v>0.27766886472999464</v>
      </c>
      <c r="CZ47" s="36">
        <f t="shared" si="19"/>
        <v>0.42640647706041107</v>
      </c>
      <c r="DA47" s="36">
        <f t="shared" si="19"/>
        <v>0.99926788198257555</v>
      </c>
      <c r="DB47" s="36">
        <f t="shared" si="19"/>
        <v>0.27587531555262867</v>
      </c>
      <c r="DC47" s="36">
        <f t="shared" si="19"/>
        <v>0.26510574018126887</v>
      </c>
      <c r="DD47" s="36">
        <f t="shared" si="19"/>
        <v>0.21411134266150639</v>
      </c>
      <c r="DE47" s="36">
        <f t="shared" si="19"/>
        <v>0.83347851335656209</v>
      </c>
      <c r="DF47" s="36">
        <f t="shared" si="19"/>
        <v>0.20887870855148341</v>
      </c>
      <c r="DG47" s="36">
        <f t="shared" si="19"/>
        <v>0.11536489488976244</v>
      </c>
      <c r="DH47" s="36">
        <f t="shared" si="19"/>
        <v>0.83923178192519166</v>
      </c>
    </row>
    <row r="48" spans="1:112" x14ac:dyDescent="0.2">
      <c r="A48" s="33">
        <v>6</v>
      </c>
      <c r="B48" s="34" t="s">
        <v>26</v>
      </c>
      <c r="C48" s="35" t="s">
        <v>17</v>
      </c>
      <c r="D48" s="33">
        <v>0</v>
      </c>
      <c r="E48" s="33">
        <v>0</v>
      </c>
      <c r="F48" s="34">
        <v>0</v>
      </c>
      <c r="G48" s="33">
        <v>260</v>
      </c>
      <c r="H48" s="33">
        <v>262</v>
      </c>
      <c r="I48" s="33">
        <v>46</v>
      </c>
      <c r="J48" s="33">
        <v>0</v>
      </c>
      <c r="K48" s="33">
        <v>316</v>
      </c>
      <c r="L48" s="33">
        <v>68</v>
      </c>
      <c r="M48" s="33">
        <v>2</v>
      </c>
      <c r="N48" s="33">
        <v>436</v>
      </c>
      <c r="O48" s="33">
        <v>670</v>
      </c>
      <c r="P48" s="33">
        <v>2</v>
      </c>
      <c r="Q48" s="33">
        <v>494</v>
      </c>
      <c r="R48" s="33">
        <v>1144</v>
      </c>
      <c r="S48" s="33">
        <v>4</v>
      </c>
      <c r="T48" s="33">
        <v>294</v>
      </c>
      <c r="U48" s="33">
        <v>270</v>
      </c>
      <c r="V48" s="33">
        <v>88</v>
      </c>
      <c r="W48" s="33">
        <v>0</v>
      </c>
      <c r="X48" s="33">
        <v>158</v>
      </c>
      <c r="Y48" s="33">
        <v>66</v>
      </c>
      <c r="Z48" s="33">
        <v>2</v>
      </c>
      <c r="AA48" s="33">
        <v>442</v>
      </c>
      <c r="AB48" s="33">
        <v>700</v>
      </c>
      <c r="AC48" s="33">
        <v>8</v>
      </c>
      <c r="AD48" s="33">
        <v>412</v>
      </c>
      <c r="AE48" s="33">
        <v>720</v>
      </c>
      <c r="AF48" s="33">
        <v>12</v>
      </c>
      <c r="AG48" s="33">
        <v>230</v>
      </c>
      <c r="AH48" s="33">
        <v>412</v>
      </c>
      <c r="AI48" s="33">
        <v>84</v>
      </c>
      <c r="AJ48" s="33">
        <v>2</v>
      </c>
      <c r="AK48" s="33">
        <v>328</v>
      </c>
      <c r="AL48" s="33">
        <v>180</v>
      </c>
      <c r="AM48" s="33">
        <v>0</v>
      </c>
      <c r="AN48" s="33">
        <v>378</v>
      </c>
      <c r="AO48" s="33">
        <v>680</v>
      </c>
      <c r="AP48" s="33">
        <v>0</v>
      </c>
      <c r="AQ48" s="33">
        <v>276</v>
      </c>
      <c r="AR48" s="33">
        <v>650</v>
      </c>
      <c r="AS48" s="33">
        <v>18</v>
      </c>
      <c r="AT48" s="33">
        <v>322</v>
      </c>
      <c r="AU48" s="33">
        <v>438</v>
      </c>
      <c r="AV48" s="33">
        <v>84</v>
      </c>
      <c r="AW48" s="33">
        <v>2</v>
      </c>
      <c r="AX48" s="33">
        <v>304</v>
      </c>
      <c r="AY48" s="33">
        <v>94</v>
      </c>
      <c r="AZ48" s="33">
        <v>6</v>
      </c>
      <c r="BA48" s="33">
        <v>404</v>
      </c>
      <c r="BB48" s="33">
        <v>356</v>
      </c>
      <c r="BC48" s="33">
        <v>600</v>
      </c>
      <c r="BD48" s="33">
        <v>6</v>
      </c>
      <c r="BE48" s="33">
        <v>640</v>
      </c>
      <c r="BF48" s="33">
        <v>618</v>
      </c>
      <c r="BG48" s="58">
        <v>6</v>
      </c>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row>
    <row r="49" spans="1:112" x14ac:dyDescent="0.2">
      <c r="A49" s="15">
        <v>6</v>
      </c>
      <c r="B49" s="16" t="s">
        <v>26</v>
      </c>
      <c r="C49" s="17" t="s">
        <v>15</v>
      </c>
      <c r="D49" s="15">
        <v>0</v>
      </c>
      <c r="E49" s="15">
        <v>0</v>
      </c>
      <c r="F49" s="16">
        <v>1</v>
      </c>
      <c r="G49" s="15">
        <v>2826</v>
      </c>
      <c r="H49" s="15">
        <v>3062</v>
      </c>
      <c r="I49" s="15">
        <v>4150</v>
      </c>
      <c r="J49" s="15">
        <v>4042</v>
      </c>
      <c r="K49" s="15">
        <v>3116</v>
      </c>
      <c r="L49" s="15">
        <v>4990</v>
      </c>
      <c r="M49" s="15">
        <v>4658</v>
      </c>
      <c r="N49" s="15">
        <v>3040</v>
      </c>
      <c r="O49" s="15">
        <v>3482</v>
      </c>
      <c r="P49" s="15">
        <v>5666</v>
      </c>
      <c r="Q49" s="15">
        <v>3798</v>
      </c>
      <c r="R49" s="15">
        <v>3524</v>
      </c>
      <c r="S49" s="15">
        <v>8178</v>
      </c>
      <c r="T49" s="15">
        <v>4466</v>
      </c>
      <c r="U49" s="15">
        <v>3508</v>
      </c>
      <c r="V49" s="15">
        <v>6120</v>
      </c>
      <c r="W49" s="15">
        <v>5866</v>
      </c>
      <c r="X49" s="15">
        <v>1668</v>
      </c>
      <c r="Y49" s="15">
        <v>5888</v>
      </c>
      <c r="Z49" s="15">
        <v>4378</v>
      </c>
      <c r="AA49" s="15">
        <v>3238</v>
      </c>
      <c r="AB49" s="15">
        <v>2992</v>
      </c>
      <c r="AC49" s="15">
        <v>5516</v>
      </c>
      <c r="AD49" s="15">
        <v>3346</v>
      </c>
      <c r="AE49" s="15">
        <v>1890</v>
      </c>
      <c r="AF49" s="15">
        <v>6602</v>
      </c>
      <c r="AG49" s="15">
        <v>3620</v>
      </c>
      <c r="AH49" s="15">
        <v>4674</v>
      </c>
      <c r="AI49" s="15">
        <v>4716</v>
      </c>
      <c r="AJ49" s="15">
        <v>5934</v>
      </c>
      <c r="AK49" s="15">
        <v>3684</v>
      </c>
      <c r="AL49" s="15">
        <v>7316</v>
      </c>
      <c r="AM49" s="15">
        <v>6064</v>
      </c>
      <c r="AN49" s="15">
        <v>2826</v>
      </c>
      <c r="AO49" s="15">
        <v>3874</v>
      </c>
      <c r="AP49" s="15">
        <v>6118</v>
      </c>
      <c r="AQ49" s="15">
        <v>2786</v>
      </c>
      <c r="AR49" s="15">
        <v>2774</v>
      </c>
      <c r="AS49" s="15">
        <v>6614</v>
      </c>
      <c r="AT49" s="15">
        <v>4496</v>
      </c>
      <c r="AU49" s="15">
        <v>4880</v>
      </c>
      <c r="AV49" s="15">
        <v>4062</v>
      </c>
      <c r="AW49" s="15">
        <v>7816</v>
      </c>
      <c r="AX49" s="15">
        <v>2956</v>
      </c>
      <c r="AY49" s="15">
        <v>4816</v>
      </c>
      <c r="AZ49" s="15">
        <v>5190</v>
      </c>
      <c r="BA49" s="15">
        <v>5238</v>
      </c>
      <c r="BB49" s="15">
        <v>4118</v>
      </c>
      <c r="BC49" s="15">
        <v>4036</v>
      </c>
      <c r="BD49" s="15">
        <v>5074</v>
      </c>
      <c r="BE49" s="15">
        <v>4952</v>
      </c>
      <c r="BF49" s="15">
        <v>2756</v>
      </c>
      <c r="BG49" s="52">
        <v>6822</v>
      </c>
      <c r="BH49" s="15">
        <f>SUM(G49,G48,G52,G53)/SUM(G48:G55)</f>
        <v>0.26110856619331196</v>
      </c>
      <c r="BI49" s="15">
        <f t="shared" ref="BI49:DH49" si="20">SUM(H49,H48,H52,H53)/SUM(H48:H55)</f>
        <v>0.21629612109744559</v>
      </c>
      <c r="BJ49" s="15">
        <f t="shared" si="20"/>
        <v>0.27062514524750175</v>
      </c>
      <c r="BK49" s="15">
        <f t="shared" si="20"/>
        <v>0.28287688132247718</v>
      </c>
      <c r="BL49" s="15">
        <f t="shared" si="20"/>
        <v>0.23161764705882354</v>
      </c>
      <c r="BM49" s="15">
        <f t="shared" si="20"/>
        <v>0.29000497265042269</v>
      </c>
      <c r="BN49" s="15">
        <f t="shared" si="20"/>
        <v>0.30756880733944952</v>
      </c>
      <c r="BO49" s="15">
        <f t="shared" si="20"/>
        <v>0.27659574468085107</v>
      </c>
      <c r="BP49" s="15">
        <f t="shared" si="20"/>
        <v>0.24189120488052873</v>
      </c>
      <c r="BQ49" s="15">
        <f t="shared" si="20"/>
        <v>0.44785761371127225</v>
      </c>
      <c r="BR49" s="15">
        <f t="shared" si="20"/>
        <v>0.50464062162745527</v>
      </c>
      <c r="BS49" s="15">
        <f t="shared" si="20"/>
        <v>0.32877059569074779</v>
      </c>
      <c r="BT49" s="15">
        <f t="shared" si="20"/>
        <v>0.52509015971148887</v>
      </c>
      <c r="BU49" s="15">
        <f t="shared" si="20"/>
        <v>0.26170996113724687</v>
      </c>
      <c r="BV49" s="15">
        <f t="shared" si="20"/>
        <v>0.26395230847285645</v>
      </c>
      <c r="BW49" s="15">
        <f t="shared" si="20"/>
        <v>0.34958325256832717</v>
      </c>
      <c r="BX49" s="15">
        <f t="shared" si="20"/>
        <v>0.3469237252423093</v>
      </c>
      <c r="BY49" s="15">
        <f t="shared" si="20"/>
        <v>0.27441738675045824</v>
      </c>
      <c r="BZ49" s="15">
        <f t="shared" si="20"/>
        <v>0.35386762360446572</v>
      </c>
      <c r="CA49" s="15">
        <f t="shared" si="20"/>
        <v>0.36469740634005765</v>
      </c>
      <c r="CB49" s="15">
        <f t="shared" si="20"/>
        <v>0.23709964412811388</v>
      </c>
      <c r="CC49" s="15">
        <f t="shared" si="20"/>
        <v>0.23327596098680436</v>
      </c>
      <c r="CD49" s="15">
        <f t="shared" si="20"/>
        <v>0.31926197836166925</v>
      </c>
      <c r="CE49" s="15">
        <f t="shared" si="20"/>
        <v>0.18375600303311146</v>
      </c>
      <c r="CF49" s="15">
        <f t="shared" si="20"/>
        <v>0.15972681207314388</v>
      </c>
      <c r="CG49" s="15">
        <f t="shared" si="20"/>
        <v>0.40481780136776563</v>
      </c>
      <c r="CH49" s="15">
        <f t="shared" si="20"/>
        <v>0.28068259385665528</v>
      </c>
      <c r="CI49" s="15">
        <f t="shared" si="20"/>
        <v>0.27706047956509078</v>
      </c>
      <c r="CJ49" s="15">
        <f t="shared" si="20"/>
        <v>0.35083798882681566</v>
      </c>
      <c r="CK49" s="15">
        <f t="shared" si="20"/>
        <v>0.35747446610956363</v>
      </c>
      <c r="CL49" s="15">
        <f t="shared" si="20"/>
        <v>0.29033935769080743</v>
      </c>
      <c r="CM49" s="15">
        <f t="shared" si="20"/>
        <v>0.35002499583402769</v>
      </c>
      <c r="CN49" s="15">
        <f t="shared" si="20"/>
        <v>0.37448515066117494</v>
      </c>
      <c r="CO49" s="15">
        <f t="shared" si="20"/>
        <v>0.25269919365860327</v>
      </c>
      <c r="CP49" s="15">
        <f t="shared" si="20"/>
        <v>0.23901303538175048</v>
      </c>
      <c r="CQ49" s="15">
        <f t="shared" si="20"/>
        <v>0.33768834636658401</v>
      </c>
      <c r="CR49" s="15">
        <f t="shared" si="20"/>
        <v>0.2076808778146074</v>
      </c>
      <c r="CS49" s="15">
        <f t="shared" si="20"/>
        <v>0.19723147377185679</v>
      </c>
      <c r="CT49" s="15">
        <f t="shared" si="20"/>
        <v>0.35639662756598239</v>
      </c>
      <c r="CU49" s="15">
        <f t="shared" si="20"/>
        <v>0.27053190382013115</v>
      </c>
      <c r="CV49" s="15">
        <f t="shared" si="20"/>
        <v>0.27598261526832957</v>
      </c>
      <c r="CW49" s="15">
        <f t="shared" si="20"/>
        <v>0.34386490535203595</v>
      </c>
      <c r="CX49" s="15">
        <f t="shared" si="20"/>
        <v>0.34269746646795829</v>
      </c>
      <c r="CY49" s="15">
        <f t="shared" si="20"/>
        <v>0.27418149200179398</v>
      </c>
      <c r="CZ49" s="15">
        <f t="shared" si="20"/>
        <v>0.34482340089816726</v>
      </c>
      <c r="DA49" s="15">
        <f t="shared" si="20"/>
        <v>0.35079255685733979</v>
      </c>
      <c r="DB49" s="15">
        <f t="shared" si="20"/>
        <v>0.27520387131463392</v>
      </c>
      <c r="DC49" s="15">
        <f t="shared" si="20"/>
        <v>0.24977256646113413</v>
      </c>
      <c r="DD49" s="15">
        <f t="shared" si="20"/>
        <v>0.24076337313152205</v>
      </c>
      <c r="DE49" s="15">
        <f t="shared" si="20"/>
        <v>0.36865538735529829</v>
      </c>
      <c r="DF49" s="15">
        <f t="shared" si="20"/>
        <v>0.28320468458876763</v>
      </c>
      <c r="DG49" s="15">
        <f t="shared" si="20"/>
        <v>0.24902622695403792</v>
      </c>
      <c r="DH49" s="15">
        <f t="shared" si="20"/>
        <v>0.43129237060152803</v>
      </c>
    </row>
    <row r="50" spans="1:112" x14ac:dyDescent="0.2">
      <c r="A50" s="15">
        <v>6</v>
      </c>
      <c r="B50" s="16" t="s">
        <v>26</v>
      </c>
      <c r="C50" s="17" t="s">
        <v>14</v>
      </c>
      <c r="D50" s="15">
        <v>0</v>
      </c>
      <c r="E50" s="15">
        <v>1</v>
      </c>
      <c r="F50" s="16">
        <v>0</v>
      </c>
      <c r="G50" s="15">
        <v>2468</v>
      </c>
      <c r="H50" s="15">
        <v>2742</v>
      </c>
      <c r="I50" s="15">
        <v>438</v>
      </c>
      <c r="J50" s="15">
        <v>2</v>
      </c>
      <c r="K50" s="15">
        <v>2618</v>
      </c>
      <c r="L50" s="15">
        <v>434</v>
      </c>
      <c r="M50" s="15">
        <v>4</v>
      </c>
      <c r="N50" s="15">
        <v>2954</v>
      </c>
      <c r="O50" s="15">
        <v>4914</v>
      </c>
      <c r="P50" s="15">
        <v>4</v>
      </c>
      <c r="Q50" s="15">
        <v>1650</v>
      </c>
      <c r="R50" s="15">
        <v>4662</v>
      </c>
      <c r="S50" s="15">
        <v>4</v>
      </c>
      <c r="T50" s="15">
        <v>4024</v>
      </c>
      <c r="U50" s="15">
        <v>3056</v>
      </c>
      <c r="V50" s="15">
        <v>340</v>
      </c>
      <c r="W50" s="15">
        <v>0</v>
      </c>
      <c r="X50" s="15">
        <v>1144</v>
      </c>
      <c r="Y50" s="15">
        <v>310</v>
      </c>
      <c r="Z50" s="15">
        <v>4</v>
      </c>
      <c r="AA50" s="15">
        <v>3434</v>
      </c>
      <c r="AB50" s="15">
        <v>5254</v>
      </c>
      <c r="AC50" s="15">
        <v>30</v>
      </c>
      <c r="AD50" s="15">
        <v>4378</v>
      </c>
      <c r="AE50" s="15">
        <v>6742</v>
      </c>
      <c r="AF50" s="15">
        <v>14</v>
      </c>
      <c r="AG50" s="15">
        <v>2970</v>
      </c>
      <c r="AH50" s="15">
        <v>3818</v>
      </c>
      <c r="AI50" s="15">
        <v>574</v>
      </c>
      <c r="AJ50" s="15">
        <v>2</v>
      </c>
      <c r="AK50" s="15">
        <v>2556</v>
      </c>
      <c r="AL50" s="15">
        <v>1220</v>
      </c>
      <c r="AM50" s="15">
        <v>4</v>
      </c>
      <c r="AN50" s="15">
        <v>2596</v>
      </c>
      <c r="AO50" s="15">
        <v>4770</v>
      </c>
      <c r="AP50" s="15">
        <v>8</v>
      </c>
      <c r="AQ50" s="15">
        <v>2720</v>
      </c>
      <c r="AR50" s="15">
        <v>6578</v>
      </c>
      <c r="AS50" s="15">
        <v>44</v>
      </c>
      <c r="AT50" s="15">
        <v>3864</v>
      </c>
      <c r="AU50" s="15">
        <v>3994</v>
      </c>
      <c r="AV50" s="15">
        <v>332</v>
      </c>
      <c r="AW50" s="15">
        <v>6</v>
      </c>
      <c r="AX50" s="15">
        <v>2280</v>
      </c>
      <c r="AY50" s="15">
        <v>480</v>
      </c>
      <c r="AZ50" s="15">
        <v>2</v>
      </c>
      <c r="BA50" s="15">
        <v>3994</v>
      </c>
      <c r="BB50" s="15">
        <v>3432</v>
      </c>
      <c r="BC50" s="15">
        <v>5830</v>
      </c>
      <c r="BD50" s="15">
        <v>4</v>
      </c>
      <c r="BE50" s="15">
        <v>4288</v>
      </c>
      <c r="BF50" s="15">
        <v>4462</v>
      </c>
      <c r="BG50" s="52">
        <v>8</v>
      </c>
      <c r="BH50" s="15">
        <f>SUM(G50,G48,G52,G54)/SUM(G48:G55)</f>
        <v>0.24339593831119255</v>
      </c>
      <c r="BI50" s="15">
        <f t="shared" ref="BI50:DH50" si="21">SUM(H50,H48,H52,H54)/SUM(H48:H55)</f>
        <v>0.20080416272469254</v>
      </c>
      <c r="BJ50" s="15">
        <f t="shared" si="21"/>
        <v>3.2651638391819664E-2</v>
      </c>
      <c r="BK50" s="15">
        <f t="shared" si="21"/>
        <v>1.233654083395016E-4</v>
      </c>
      <c r="BL50" s="15">
        <f t="shared" si="21"/>
        <v>0.21286764705882352</v>
      </c>
      <c r="BM50" s="15">
        <f t="shared" si="21"/>
        <v>3.0631526603679762E-2</v>
      </c>
      <c r="BN50" s="15">
        <f t="shared" si="21"/>
        <v>3.4403669724770644E-4</v>
      </c>
      <c r="BO50" s="15">
        <f t="shared" si="21"/>
        <v>0.28687705269170355</v>
      </c>
      <c r="BP50" s="15">
        <f t="shared" si="21"/>
        <v>0.34031520081342148</v>
      </c>
      <c r="BQ50" s="15">
        <f t="shared" si="21"/>
        <v>9.2287409360580091E-4</v>
      </c>
      <c r="BR50" s="15">
        <f t="shared" si="21"/>
        <v>0.26527088279732353</v>
      </c>
      <c r="BS50" s="15">
        <f t="shared" si="21"/>
        <v>0.42902408111533585</v>
      </c>
      <c r="BT50" s="15">
        <f t="shared" si="21"/>
        <v>7.2127769191138592E-4</v>
      </c>
      <c r="BU50" s="15">
        <f t="shared" si="21"/>
        <v>0.24473307424831253</v>
      </c>
      <c r="BV50" s="15">
        <f t="shared" si="21"/>
        <v>0.24099441907661084</v>
      </c>
      <c r="BW50" s="15">
        <f t="shared" si="21"/>
        <v>2.7040124055049429E-2</v>
      </c>
      <c r="BX50" s="15">
        <f t="shared" si="21"/>
        <v>0</v>
      </c>
      <c r="BY50" s="15">
        <f t="shared" si="21"/>
        <v>0.20686043466876144</v>
      </c>
      <c r="BZ50" s="15">
        <f t="shared" si="21"/>
        <v>2.3425039872408293E-2</v>
      </c>
      <c r="CA50" s="15">
        <f t="shared" si="21"/>
        <v>7.2046109510086451E-4</v>
      </c>
      <c r="CB50" s="15">
        <f t="shared" si="21"/>
        <v>0.25834074733096085</v>
      </c>
      <c r="CC50" s="15">
        <f t="shared" si="21"/>
        <v>0.38646012621916237</v>
      </c>
      <c r="CD50" s="15">
        <f t="shared" si="21"/>
        <v>2.3183925811437402E-3</v>
      </c>
      <c r="CE50" s="15">
        <f t="shared" si="21"/>
        <v>0.24593478810346281</v>
      </c>
      <c r="CF50" s="15">
        <f t="shared" si="21"/>
        <v>0.47389292795769994</v>
      </c>
      <c r="CG50" s="15">
        <f t="shared" si="21"/>
        <v>2.3476574461569867E-3</v>
      </c>
      <c r="CH50" s="15">
        <f t="shared" si="21"/>
        <v>0.23918088737201365</v>
      </c>
      <c r="CI50" s="15">
        <f t="shared" si="21"/>
        <v>0.23900592175516941</v>
      </c>
      <c r="CJ50" s="15">
        <f t="shared" si="21"/>
        <v>5.065176908752328E-2</v>
      </c>
      <c r="CK50" s="15">
        <f t="shared" si="21"/>
        <v>2.0633446817290828E-4</v>
      </c>
      <c r="CL50" s="15">
        <f t="shared" si="21"/>
        <v>0.21661682486022624</v>
      </c>
      <c r="CM50" s="15">
        <f t="shared" si="21"/>
        <v>7.0404932511248131E-2</v>
      </c>
      <c r="CN50" s="15">
        <f t="shared" si="21"/>
        <v>2.1677866897897247E-4</v>
      </c>
      <c r="CO50" s="15">
        <f t="shared" si="21"/>
        <v>0.24176575099084324</v>
      </c>
      <c r="CP50" s="15">
        <f t="shared" si="21"/>
        <v>0.29627560521415269</v>
      </c>
      <c r="CQ50" s="15">
        <f t="shared" si="21"/>
        <v>7.6292199122639714E-4</v>
      </c>
      <c r="CR50" s="15">
        <f t="shared" si="21"/>
        <v>0.21213853011772774</v>
      </c>
      <c r="CS50" s="15">
        <f t="shared" si="21"/>
        <v>0.43068276436303082</v>
      </c>
      <c r="CT50" s="15">
        <f t="shared" si="21"/>
        <v>3.5740469208211142E-3</v>
      </c>
      <c r="CU50" s="15">
        <f t="shared" si="21"/>
        <v>0.24128239825127512</v>
      </c>
      <c r="CV50" s="15">
        <f t="shared" si="21"/>
        <v>0.23922902494331066</v>
      </c>
      <c r="CW50" s="15">
        <f t="shared" si="21"/>
        <v>3.7450633256162331E-2</v>
      </c>
      <c r="CX50" s="15">
        <f t="shared" si="21"/>
        <v>3.7257824143070045E-4</v>
      </c>
      <c r="CY50" s="15">
        <f t="shared" si="21"/>
        <v>0.23336821647480938</v>
      </c>
      <c r="CZ50" s="15">
        <f t="shared" si="21"/>
        <v>4.4180118946474084E-2</v>
      </c>
      <c r="DA50" s="15">
        <f t="shared" si="21"/>
        <v>5.7431656328968525E-4</v>
      </c>
      <c r="DB50" s="15">
        <f t="shared" si="21"/>
        <v>0.22260059145084685</v>
      </c>
      <c r="DC50" s="15">
        <f t="shared" si="21"/>
        <v>0.2234913575255231</v>
      </c>
      <c r="DD50" s="15">
        <f t="shared" si="21"/>
        <v>0.34793644824668607</v>
      </c>
      <c r="DE50" s="15">
        <f t="shared" si="21"/>
        <v>1.0176822287240809E-3</v>
      </c>
      <c r="DF50" s="15">
        <f t="shared" si="21"/>
        <v>0.26155620619288439</v>
      </c>
      <c r="DG50" s="15">
        <f t="shared" si="21"/>
        <v>0.38730199948065436</v>
      </c>
      <c r="DH50" s="15">
        <f t="shared" si="21"/>
        <v>1.1836866458624772E-3</v>
      </c>
    </row>
    <row r="51" spans="1:112" x14ac:dyDescent="0.2">
      <c r="A51" s="12">
        <v>6</v>
      </c>
      <c r="B51" s="13" t="s">
        <v>26</v>
      </c>
      <c r="C51" s="14" t="s">
        <v>18</v>
      </c>
      <c r="D51" s="12">
        <v>0</v>
      </c>
      <c r="E51" s="12">
        <v>1</v>
      </c>
      <c r="F51" s="13">
        <v>1</v>
      </c>
      <c r="G51" s="12">
        <v>4282</v>
      </c>
      <c r="H51" s="12">
        <v>7030</v>
      </c>
      <c r="I51" s="12">
        <v>7948</v>
      </c>
      <c r="J51" s="12">
        <v>7740</v>
      </c>
      <c r="K51" s="12">
        <v>6498</v>
      </c>
      <c r="L51" s="12">
        <v>8788</v>
      </c>
      <c r="M51" s="12">
        <v>7614</v>
      </c>
      <c r="N51" s="12">
        <v>4382</v>
      </c>
      <c r="O51" s="12">
        <v>5400</v>
      </c>
      <c r="P51" s="12">
        <v>4538</v>
      </c>
      <c r="Q51" s="12">
        <v>1850</v>
      </c>
      <c r="R51" s="12">
        <v>3686</v>
      </c>
      <c r="S51" s="12">
        <v>4048</v>
      </c>
      <c r="T51" s="12">
        <v>6044</v>
      </c>
      <c r="U51" s="12">
        <v>5052</v>
      </c>
      <c r="V51" s="12">
        <v>7638</v>
      </c>
      <c r="W51" s="12">
        <v>7276</v>
      </c>
      <c r="X51" s="12">
        <v>2758</v>
      </c>
      <c r="Y51" s="12">
        <v>7828</v>
      </c>
      <c r="Z51" s="12">
        <v>5494</v>
      </c>
      <c r="AA51" s="12">
        <v>6194</v>
      </c>
      <c r="AB51" s="12">
        <v>5122</v>
      </c>
      <c r="AC51" s="12">
        <v>7676</v>
      </c>
      <c r="AD51" s="12">
        <v>9222</v>
      </c>
      <c r="AE51" s="12">
        <v>5660</v>
      </c>
      <c r="AF51" s="12">
        <v>7008</v>
      </c>
      <c r="AG51" s="12">
        <v>4340</v>
      </c>
      <c r="AH51" s="12">
        <v>6454</v>
      </c>
      <c r="AI51" s="12">
        <v>6020</v>
      </c>
      <c r="AJ51" s="12">
        <v>7362</v>
      </c>
      <c r="AK51" s="12">
        <v>5004</v>
      </c>
      <c r="AL51" s="12">
        <v>8266</v>
      </c>
      <c r="AM51" s="12">
        <v>6662</v>
      </c>
      <c r="AN51" s="12">
        <v>5112</v>
      </c>
      <c r="AO51" s="12">
        <v>7366</v>
      </c>
      <c r="AP51" s="12">
        <v>8808</v>
      </c>
      <c r="AQ51" s="12">
        <v>6124</v>
      </c>
      <c r="AR51" s="12">
        <v>5498</v>
      </c>
      <c r="AS51" s="12">
        <v>8166</v>
      </c>
      <c r="AT51" s="12">
        <v>5778</v>
      </c>
      <c r="AU51" s="12">
        <v>6668</v>
      </c>
      <c r="AV51" s="12">
        <v>5752</v>
      </c>
      <c r="AW51" s="12">
        <v>10290</v>
      </c>
      <c r="AX51" s="12">
        <v>4448</v>
      </c>
      <c r="AY51" s="12">
        <v>5852</v>
      </c>
      <c r="AZ51" s="12">
        <v>6532</v>
      </c>
      <c r="BA51" s="12">
        <v>6950</v>
      </c>
      <c r="BB51" s="12">
        <v>6676</v>
      </c>
      <c r="BC51" s="12">
        <v>6264</v>
      </c>
      <c r="BD51" s="12">
        <v>5330</v>
      </c>
      <c r="BE51" s="12">
        <v>6782</v>
      </c>
      <c r="BF51" s="12">
        <v>4220</v>
      </c>
      <c r="BG51" s="51">
        <v>5906</v>
      </c>
      <c r="BH51" s="12">
        <f>IF((1-SUM(BH49,BH50,BH55))&gt;$BI$1,1-SUM(BH49,BH50,BH55),G51/SUM(G48:G55))</f>
        <v>0.24644983967017864</v>
      </c>
      <c r="BI51" s="12">
        <f t="shared" ref="BI51:DH51" si="22">IF((1-SUM(BI49,BI50,BI55))&gt;$BI$1,1-SUM(BI49,BI50,BI55),H51/SUM(H48:H55))</f>
        <v>0.35726111636707658</v>
      </c>
      <c r="BJ51" s="12">
        <f t="shared" si="22"/>
        <v>0.4277248431326981</v>
      </c>
      <c r="BK51" s="12">
        <f t="shared" si="22"/>
        <v>0.44386873920552672</v>
      </c>
      <c r="BL51" s="12">
        <f t="shared" si="22"/>
        <v>0.32438725490196085</v>
      </c>
      <c r="BM51" s="12">
        <f t="shared" si="22"/>
        <v>0.38945798110392849</v>
      </c>
      <c r="BN51" s="12">
        <f t="shared" si="22"/>
        <v>0.39610091743119269</v>
      </c>
      <c r="BO51" s="12">
        <f t="shared" si="22"/>
        <v>0.20848207910895333</v>
      </c>
      <c r="BP51" s="12">
        <f t="shared" si="22"/>
        <v>0.15322826639552622</v>
      </c>
      <c r="BQ51" s="12">
        <f t="shared" si="22"/>
        <v>0.22425840474620962</v>
      </c>
      <c r="BR51" s="12">
        <f t="shared" si="22"/>
        <v>7.1012303043384351E-2</v>
      </c>
      <c r="BS51" s="12">
        <f t="shared" si="22"/>
        <v>6.7046894803548751E-2</v>
      </c>
      <c r="BT51" s="12">
        <f t="shared" si="22"/>
        <v>0.10448222565687793</v>
      </c>
      <c r="BU51" s="12">
        <f t="shared" si="22"/>
        <v>0.25178973205154431</v>
      </c>
      <c r="BV51" s="12">
        <f t="shared" si="22"/>
        <v>0.24885844748858454</v>
      </c>
      <c r="BW51" s="12">
        <f t="shared" si="22"/>
        <v>0.31081604962201981</v>
      </c>
      <c r="BX51" s="12">
        <f t="shared" si="22"/>
        <v>0.34534344711335863</v>
      </c>
      <c r="BY51" s="12">
        <f t="shared" si="22"/>
        <v>0.26865671641791045</v>
      </c>
      <c r="BZ51" s="12">
        <f t="shared" si="22"/>
        <v>0.3250598086124401</v>
      </c>
      <c r="CA51" s="12">
        <f t="shared" si="22"/>
        <v>0.34625360230547542</v>
      </c>
      <c r="CB51" s="12">
        <f t="shared" si="22"/>
        <v>0.2445507117437723</v>
      </c>
      <c r="CC51" s="12">
        <f t="shared" si="22"/>
        <v>0.18737808376362586</v>
      </c>
      <c r="CD51" s="12">
        <f t="shared" si="22"/>
        <v>0.31742658423493042</v>
      </c>
      <c r="CE51" s="12">
        <f t="shared" si="22"/>
        <v>0.30154183166231352</v>
      </c>
      <c r="CF51" s="12">
        <f t="shared" si="22"/>
        <v>0.19321436439744433</v>
      </c>
      <c r="CG51" s="12">
        <f t="shared" si="22"/>
        <v>0.28876186587730945</v>
      </c>
      <c r="CH51" s="12">
        <f t="shared" si="22"/>
        <v>0.24191126279863484</v>
      </c>
      <c r="CI51" s="12">
        <f t="shared" si="22"/>
        <v>0.22939520434909233</v>
      </c>
      <c r="CJ51" s="12">
        <f t="shared" si="22"/>
        <v>0.30577281191806327</v>
      </c>
      <c r="CK51" s="12">
        <f t="shared" si="22"/>
        <v>0.32838130609718352</v>
      </c>
      <c r="CL51" s="12">
        <f t="shared" si="22"/>
        <v>0.24535170979066434</v>
      </c>
      <c r="CM51" s="12">
        <f t="shared" si="22"/>
        <v>0.28703549408431928</v>
      </c>
      <c r="CN51" s="12">
        <f t="shared" si="22"/>
        <v>0.31519618469542598</v>
      </c>
      <c r="CO51" s="12">
        <f t="shared" si="22"/>
        <v>0.25119584529178618</v>
      </c>
      <c r="CP51" s="12">
        <f t="shared" si="22"/>
        <v>0.24171322160148967</v>
      </c>
      <c r="CQ51" s="12">
        <f t="shared" si="22"/>
        <v>0.37364104520312802</v>
      </c>
      <c r="CR51" s="12">
        <f t="shared" si="22"/>
        <v>0.2606012115670362</v>
      </c>
      <c r="CS51" s="12">
        <f t="shared" si="22"/>
        <v>0.17870524562864276</v>
      </c>
      <c r="CT51" s="12">
        <f t="shared" si="22"/>
        <v>0.32010630498533721</v>
      </c>
      <c r="CU51" s="12">
        <f t="shared" si="22"/>
        <v>0.24076194441553023</v>
      </c>
      <c r="CV51" s="12">
        <f t="shared" si="22"/>
        <v>0.23970143613000761</v>
      </c>
      <c r="CW51" s="12">
        <f t="shared" si="22"/>
        <v>0.31526623995642111</v>
      </c>
      <c r="CX51" s="12">
        <f t="shared" si="22"/>
        <v>0.33181818181818179</v>
      </c>
      <c r="CY51" s="12">
        <f t="shared" si="22"/>
        <v>0.23904918522948115</v>
      </c>
      <c r="CZ51" s="12">
        <f t="shared" si="22"/>
        <v>0.29323947080956425</v>
      </c>
      <c r="DA51" s="12">
        <f t="shared" si="22"/>
        <v>0.32230645531817137</v>
      </c>
      <c r="DB51" s="12">
        <f t="shared" si="22"/>
        <v>0.24536248767810742</v>
      </c>
      <c r="DC51" s="12">
        <f t="shared" si="22"/>
        <v>0.26372182351157392</v>
      </c>
      <c r="DD51" s="12">
        <f t="shared" si="22"/>
        <v>0.19770612014665789</v>
      </c>
      <c r="DE51" s="12">
        <f t="shared" si="22"/>
        <v>0.29271085103676375</v>
      </c>
      <c r="DF51" s="12">
        <f t="shared" si="22"/>
        <v>0.19439268920237773</v>
      </c>
      <c r="DG51" s="12">
        <f t="shared" si="22"/>
        <v>0.1463256297065697</v>
      </c>
      <c r="DH51" s="12">
        <f t="shared" si="22"/>
        <v>0.25309372646077688</v>
      </c>
    </row>
    <row r="52" spans="1:112" x14ac:dyDescent="0.2">
      <c r="A52" s="27">
        <v>6</v>
      </c>
      <c r="B52" s="28" t="s">
        <v>26</v>
      </c>
      <c r="C52" s="29" t="s">
        <v>13</v>
      </c>
      <c r="D52" s="27">
        <v>1</v>
      </c>
      <c r="E52" s="27">
        <v>0</v>
      </c>
      <c r="F52" s="28">
        <v>0</v>
      </c>
      <c r="G52" s="27">
        <v>36</v>
      </c>
      <c r="H52" s="27">
        <v>28</v>
      </c>
      <c r="I52" s="27">
        <v>10</v>
      </c>
      <c r="J52" s="27">
        <v>0</v>
      </c>
      <c r="K52" s="27">
        <v>56</v>
      </c>
      <c r="L52" s="27">
        <v>12</v>
      </c>
      <c r="M52" s="27">
        <v>0</v>
      </c>
      <c r="N52" s="27">
        <v>70</v>
      </c>
      <c r="O52" s="27">
        <v>120</v>
      </c>
      <c r="P52" s="27">
        <v>6</v>
      </c>
      <c r="Q52" s="27">
        <v>46</v>
      </c>
      <c r="R52" s="27">
        <v>150</v>
      </c>
      <c r="S52" s="27">
        <v>2</v>
      </c>
      <c r="T52" s="27">
        <v>38</v>
      </c>
      <c r="U52" s="27">
        <v>58</v>
      </c>
      <c r="V52" s="27">
        <v>28</v>
      </c>
      <c r="W52" s="27">
        <v>0</v>
      </c>
      <c r="X52" s="27">
        <v>20</v>
      </c>
      <c r="Y52" s="27">
        <v>14</v>
      </c>
      <c r="Z52" s="27">
        <v>2</v>
      </c>
      <c r="AA52" s="27">
        <v>94</v>
      </c>
      <c r="AB52" s="27">
        <v>94</v>
      </c>
      <c r="AC52" s="27">
        <v>0</v>
      </c>
      <c r="AD52" s="27">
        <v>88</v>
      </c>
      <c r="AE52" s="27">
        <v>112</v>
      </c>
      <c r="AF52" s="27">
        <v>4</v>
      </c>
      <c r="AG52" s="27">
        <v>34</v>
      </c>
      <c r="AH52" s="27">
        <v>66</v>
      </c>
      <c r="AI52" s="27">
        <v>38</v>
      </c>
      <c r="AJ52" s="27">
        <v>0</v>
      </c>
      <c r="AK52" s="27">
        <v>54</v>
      </c>
      <c r="AL52" s="27">
        <v>46</v>
      </c>
      <c r="AM52" s="27">
        <v>0</v>
      </c>
      <c r="AN52" s="27">
        <v>64</v>
      </c>
      <c r="AO52" s="27">
        <v>98</v>
      </c>
      <c r="AP52" s="27">
        <v>0</v>
      </c>
      <c r="AQ52" s="27">
        <v>62</v>
      </c>
      <c r="AR52" s="27">
        <v>78</v>
      </c>
      <c r="AS52" s="27">
        <v>4</v>
      </c>
      <c r="AT52" s="27">
        <v>30</v>
      </c>
      <c r="AU52" s="27">
        <v>56</v>
      </c>
      <c r="AV52" s="27">
        <v>38</v>
      </c>
      <c r="AW52" s="27">
        <v>0</v>
      </c>
      <c r="AX52" s="27">
        <v>60</v>
      </c>
      <c r="AY52" s="27">
        <v>12</v>
      </c>
      <c r="AZ52" s="27">
        <v>0</v>
      </c>
      <c r="BA52" s="27">
        <v>46</v>
      </c>
      <c r="BB52" s="27">
        <v>58</v>
      </c>
      <c r="BC52" s="27">
        <v>118</v>
      </c>
      <c r="BD52" s="27">
        <v>4</v>
      </c>
      <c r="BE52" s="27">
        <v>110</v>
      </c>
      <c r="BF52" s="27">
        <v>118</v>
      </c>
      <c r="BG52" s="56">
        <v>4</v>
      </c>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row>
    <row r="53" spans="1:112" x14ac:dyDescent="0.2">
      <c r="A53" s="18">
        <v>6</v>
      </c>
      <c r="B53" s="19" t="s">
        <v>26</v>
      </c>
      <c r="C53" s="20" t="s">
        <v>19</v>
      </c>
      <c r="D53" s="18">
        <v>1</v>
      </c>
      <c r="E53" s="18">
        <v>0</v>
      </c>
      <c r="F53" s="19">
        <v>1</v>
      </c>
      <c r="G53" s="18">
        <v>298</v>
      </c>
      <c r="H53" s="18">
        <v>306</v>
      </c>
      <c r="I53" s="18">
        <v>452</v>
      </c>
      <c r="J53" s="18">
        <v>544</v>
      </c>
      <c r="K53" s="18">
        <v>292</v>
      </c>
      <c r="L53" s="18">
        <v>762</v>
      </c>
      <c r="M53" s="18">
        <v>704</v>
      </c>
      <c r="N53" s="18">
        <v>328</v>
      </c>
      <c r="O53" s="18">
        <v>486</v>
      </c>
      <c r="P53" s="18">
        <v>1120</v>
      </c>
      <c r="Q53" s="18">
        <v>338</v>
      </c>
      <c r="R53" s="18">
        <v>370</v>
      </c>
      <c r="S53" s="18">
        <v>2008</v>
      </c>
      <c r="T53" s="18">
        <v>320</v>
      </c>
      <c r="U53" s="18">
        <v>326</v>
      </c>
      <c r="V53" s="18">
        <v>978</v>
      </c>
      <c r="W53" s="18">
        <v>720</v>
      </c>
      <c r="X53" s="18">
        <v>250</v>
      </c>
      <c r="Y53" s="18">
        <v>1132</v>
      </c>
      <c r="Z53" s="18">
        <v>680</v>
      </c>
      <c r="AA53" s="18">
        <v>490</v>
      </c>
      <c r="AB53" s="18">
        <v>280</v>
      </c>
      <c r="AC53" s="18">
        <v>1086</v>
      </c>
      <c r="AD53" s="18">
        <v>516</v>
      </c>
      <c r="AE53" s="18">
        <v>178</v>
      </c>
      <c r="AF53" s="18">
        <v>1314</v>
      </c>
      <c r="AG53" s="18">
        <v>228</v>
      </c>
      <c r="AH53" s="18">
        <v>556</v>
      </c>
      <c r="AI53" s="18">
        <v>814</v>
      </c>
      <c r="AJ53" s="18">
        <v>994</v>
      </c>
      <c r="AK53" s="18">
        <v>400</v>
      </c>
      <c r="AL53" s="18">
        <v>860</v>
      </c>
      <c r="AM53" s="18">
        <v>846</v>
      </c>
      <c r="AN53" s="18">
        <v>430</v>
      </c>
      <c r="AO53" s="18">
        <v>482</v>
      </c>
      <c r="AP53" s="18">
        <v>964</v>
      </c>
      <c r="AQ53" s="18">
        <v>510</v>
      </c>
      <c r="AR53" s="18">
        <v>288</v>
      </c>
      <c r="AS53" s="18">
        <v>1142</v>
      </c>
      <c r="AT53" s="18">
        <v>350</v>
      </c>
      <c r="AU53" s="18">
        <v>468</v>
      </c>
      <c r="AV53" s="18">
        <v>866</v>
      </c>
      <c r="AW53" s="18">
        <v>1380</v>
      </c>
      <c r="AX53" s="18">
        <v>348</v>
      </c>
      <c r="AY53" s="18">
        <v>760</v>
      </c>
      <c r="AZ53" s="18">
        <v>912</v>
      </c>
      <c r="BA53" s="18">
        <v>454</v>
      </c>
      <c r="BB53" s="18">
        <v>410</v>
      </c>
      <c r="BC53" s="18">
        <v>368</v>
      </c>
      <c r="BD53" s="18">
        <v>712</v>
      </c>
      <c r="BE53" s="18">
        <v>682</v>
      </c>
      <c r="BF53" s="18">
        <v>344</v>
      </c>
      <c r="BG53" s="53">
        <v>1184</v>
      </c>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c r="CU53" s="18"/>
      <c r="CV53" s="18"/>
      <c r="CW53" s="18"/>
      <c r="CX53" s="18"/>
      <c r="CY53" s="18"/>
      <c r="CZ53" s="18"/>
      <c r="DA53" s="18"/>
      <c r="DB53" s="18"/>
      <c r="DC53" s="18"/>
      <c r="DD53" s="18"/>
      <c r="DE53" s="18"/>
      <c r="DF53" s="18"/>
      <c r="DG53" s="18"/>
      <c r="DH53" s="18"/>
    </row>
    <row r="54" spans="1:112" x14ac:dyDescent="0.2">
      <c r="A54" s="18">
        <v>6</v>
      </c>
      <c r="B54" s="19" t="s">
        <v>26</v>
      </c>
      <c r="C54" s="20" t="s">
        <v>20</v>
      </c>
      <c r="D54" s="18">
        <v>1</v>
      </c>
      <c r="E54" s="18">
        <v>1</v>
      </c>
      <c r="F54" s="19">
        <v>0</v>
      </c>
      <c r="G54" s="18">
        <v>424</v>
      </c>
      <c r="H54" s="18">
        <v>364</v>
      </c>
      <c r="I54" s="18">
        <v>68</v>
      </c>
      <c r="J54" s="18">
        <v>0</v>
      </c>
      <c r="K54" s="18">
        <v>484</v>
      </c>
      <c r="L54" s="18">
        <v>102</v>
      </c>
      <c r="M54" s="18">
        <v>0</v>
      </c>
      <c r="N54" s="18">
        <v>558</v>
      </c>
      <c r="O54" s="18">
        <v>990</v>
      </c>
      <c r="P54" s="18">
        <v>2</v>
      </c>
      <c r="Q54" s="18">
        <v>268</v>
      </c>
      <c r="R54" s="18">
        <v>814</v>
      </c>
      <c r="S54" s="18">
        <v>4</v>
      </c>
      <c r="T54" s="18">
        <v>430</v>
      </c>
      <c r="U54" s="18">
        <v>416</v>
      </c>
      <c r="V54" s="18">
        <v>102</v>
      </c>
      <c r="W54" s="18">
        <v>0</v>
      </c>
      <c r="X54" s="18">
        <v>258</v>
      </c>
      <c r="Y54" s="18">
        <v>80</v>
      </c>
      <c r="Z54" s="18">
        <v>2</v>
      </c>
      <c r="AA54" s="18">
        <v>676</v>
      </c>
      <c r="AB54" s="18">
        <v>688</v>
      </c>
      <c r="AC54" s="18">
        <v>10</v>
      </c>
      <c r="AD54" s="18">
        <v>960</v>
      </c>
      <c r="AE54" s="18">
        <v>1030</v>
      </c>
      <c r="AF54" s="18">
        <v>16</v>
      </c>
      <c r="AG54" s="18">
        <v>270</v>
      </c>
      <c r="AH54" s="18">
        <v>628</v>
      </c>
      <c r="AI54" s="18">
        <v>120</v>
      </c>
      <c r="AJ54" s="18">
        <v>0</v>
      </c>
      <c r="AK54" s="18">
        <v>394</v>
      </c>
      <c r="AL54" s="18">
        <v>244</v>
      </c>
      <c r="AM54" s="18">
        <v>0</v>
      </c>
      <c r="AN54" s="18">
        <v>500</v>
      </c>
      <c r="AO54" s="18">
        <v>816</v>
      </c>
      <c r="AP54" s="18">
        <v>8</v>
      </c>
      <c r="AQ54" s="18">
        <v>654</v>
      </c>
      <c r="AR54" s="18">
        <v>970</v>
      </c>
      <c r="AS54" s="18">
        <v>12</v>
      </c>
      <c r="AT54" s="18">
        <v>420</v>
      </c>
      <c r="AU54" s="18">
        <v>576</v>
      </c>
      <c r="AV54" s="18">
        <v>96</v>
      </c>
      <c r="AW54" s="18">
        <v>2</v>
      </c>
      <c r="AX54" s="18">
        <v>478</v>
      </c>
      <c r="AY54" s="18">
        <v>142</v>
      </c>
      <c r="AZ54" s="18">
        <v>2</v>
      </c>
      <c r="BA54" s="18">
        <v>524</v>
      </c>
      <c r="BB54" s="18">
        <v>576</v>
      </c>
      <c r="BC54" s="18">
        <v>854</v>
      </c>
      <c r="BD54" s="18">
        <v>2</v>
      </c>
      <c r="BE54" s="18">
        <v>858</v>
      </c>
      <c r="BF54" s="18">
        <v>768</v>
      </c>
      <c r="BG54" s="53">
        <v>4</v>
      </c>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c r="CV54" s="18"/>
      <c r="CW54" s="18"/>
      <c r="CX54" s="18"/>
      <c r="CY54" s="18"/>
      <c r="CZ54" s="18"/>
      <c r="DA54" s="18"/>
      <c r="DB54" s="18"/>
      <c r="DC54" s="18"/>
      <c r="DD54" s="18"/>
      <c r="DE54" s="18"/>
      <c r="DF54" s="18"/>
      <c r="DG54" s="18"/>
      <c r="DH54" s="18"/>
    </row>
    <row r="55" spans="1:112" x14ac:dyDescent="0.2">
      <c r="A55" s="36">
        <v>6</v>
      </c>
      <c r="B55" s="37" t="s">
        <v>26</v>
      </c>
      <c r="C55" s="38" t="s">
        <v>21</v>
      </c>
      <c r="D55" s="36">
        <v>1</v>
      </c>
      <c r="E55" s="36">
        <v>1</v>
      </c>
      <c r="F55" s="37">
        <v>1</v>
      </c>
      <c r="G55" s="36">
        <v>2504</v>
      </c>
      <c r="H55" s="36">
        <v>3118</v>
      </c>
      <c r="I55" s="36">
        <v>4100</v>
      </c>
      <c r="J55" s="36">
        <v>3884</v>
      </c>
      <c r="K55" s="36">
        <v>2940</v>
      </c>
      <c r="L55" s="36">
        <v>4954</v>
      </c>
      <c r="M55" s="36">
        <v>4458</v>
      </c>
      <c r="N55" s="36">
        <v>2238</v>
      </c>
      <c r="O55" s="36">
        <v>3608</v>
      </c>
      <c r="P55" s="36">
        <v>3832</v>
      </c>
      <c r="Q55" s="36">
        <v>822</v>
      </c>
      <c r="R55" s="36">
        <v>1430</v>
      </c>
      <c r="S55" s="36">
        <v>5162</v>
      </c>
      <c r="T55" s="36">
        <v>3940</v>
      </c>
      <c r="U55" s="36">
        <v>3082</v>
      </c>
      <c r="V55" s="36">
        <v>5342</v>
      </c>
      <c r="W55" s="36">
        <v>5122</v>
      </c>
      <c r="X55" s="36">
        <v>1382</v>
      </c>
      <c r="Y55" s="36">
        <v>4746</v>
      </c>
      <c r="Z55" s="36">
        <v>3318</v>
      </c>
      <c r="AA55" s="36">
        <v>3416</v>
      </c>
      <c r="AB55" s="36">
        <v>2300</v>
      </c>
      <c r="AC55" s="36">
        <v>6378</v>
      </c>
      <c r="AD55" s="36">
        <v>4816</v>
      </c>
      <c r="AE55" s="36">
        <v>1824</v>
      </c>
      <c r="AF55" s="36">
        <v>4624</v>
      </c>
      <c r="AG55" s="36">
        <v>2958</v>
      </c>
      <c r="AH55" s="36">
        <v>3994</v>
      </c>
      <c r="AI55" s="36">
        <v>3744</v>
      </c>
      <c r="AJ55" s="36">
        <v>5092</v>
      </c>
      <c r="AK55" s="36">
        <v>2962</v>
      </c>
      <c r="AL55" s="36">
        <v>5872</v>
      </c>
      <c r="AM55" s="36">
        <v>4876</v>
      </c>
      <c r="AN55" s="36">
        <v>2728</v>
      </c>
      <c r="AO55" s="36">
        <v>3394</v>
      </c>
      <c r="AP55" s="36">
        <v>5066</v>
      </c>
      <c r="AQ55" s="36">
        <v>4366</v>
      </c>
      <c r="AR55" s="36">
        <v>2380</v>
      </c>
      <c r="AS55" s="36">
        <v>5824</v>
      </c>
      <c r="AT55" s="36">
        <v>3954</v>
      </c>
      <c r="AU55" s="36">
        <v>4088</v>
      </c>
      <c r="AV55" s="36">
        <v>3456</v>
      </c>
      <c r="AW55" s="36">
        <v>7344</v>
      </c>
      <c r="AX55" s="36">
        <v>2504</v>
      </c>
      <c r="AY55" s="36">
        <v>4322</v>
      </c>
      <c r="AZ55" s="36">
        <v>4768</v>
      </c>
      <c r="BA55" s="36">
        <v>4708</v>
      </c>
      <c r="BB55" s="36">
        <v>4160</v>
      </c>
      <c r="BC55" s="36">
        <v>3204</v>
      </c>
      <c r="BD55" s="36">
        <v>4590</v>
      </c>
      <c r="BE55" s="36">
        <v>4230</v>
      </c>
      <c r="BF55" s="36">
        <v>2118</v>
      </c>
      <c r="BG55" s="59">
        <v>4652</v>
      </c>
      <c r="BH55" s="36">
        <f>SUM(G55,G52,G53,G54)/SUM(G48:G55)</f>
        <v>0.24904565582531685</v>
      </c>
      <c r="BI55" s="36">
        <f t="shared" ref="BI55:DH55" si="23">SUM(H55,H52,H53,H54)/SUM(H48:H55)</f>
        <v>0.22563859981078524</v>
      </c>
      <c r="BJ55" s="36">
        <f t="shared" si="23"/>
        <v>0.26899837322798048</v>
      </c>
      <c r="BK55" s="36">
        <f t="shared" si="23"/>
        <v>0.27313101406365653</v>
      </c>
      <c r="BL55" s="36">
        <f t="shared" si="23"/>
        <v>0.23112745098039217</v>
      </c>
      <c r="BM55" s="36">
        <f t="shared" si="23"/>
        <v>0.28990551964196914</v>
      </c>
      <c r="BN55" s="36">
        <f t="shared" si="23"/>
        <v>0.29598623853211009</v>
      </c>
      <c r="BO55" s="36">
        <f t="shared" si="23"/>
        <v>0.22804512351849207</v>
      </c>
      <c r="BP55" s="36">
        <f t="shared" si="23"/>
        <v>0.26456532791052362</v>
      </c>
      <c r="BQ55" s="36">
        <f t="shared" si="23"/>
        <v>0.32696110744891232</v>
      </c>
      <c r="BR55" s="36">
        <f t="shared" si="23"/>
        <v>0.15907619253183683</v>
      </c>
      <c r="BS55" s="36">
        <f t="shared" si="23"/>
        <v>0.17515842839036755</v>
      </c>
      <c r="BT55" s="36">
        <f t="shared" si="23"/>
        <v>0.36970633693972177</v>
      </c>
      <c r="BU55" s="36">
        <f t="shared" si="23"/>
        <v>0.24176723256289631</v>
      </c>
      <c r="BV55" s="36">
        <f t="shared" si="23"/>
        <v>0.24619482496194825</v>
      </c>
      <c r="BW55" s="36">
        <f t="shared" si="23"/>
        <v>0.31256057375460361</v>
      </c>
      <c r="BX55" s="36">
        <f t="shared" si="23"/>
        <v>0.30773282764433207</v>
      </c>
      <c r="BY55" s="36">
        <f t="shared" si="23"/>
        <v>0.25006546216286984</v>
      </c>
      <c r="BZ55" s="36">
        <f t="shared" si="23"/>
        <v>0.29764752791068583</v>
      </c>
      <c r="CA55" s="36">
        <f t="shared" si="23"/>
        <v>0.288328530259366</v>
      </c>
      <c r="CB55" s="36">
        <f t="shared" si="23"/>
        <v>0.260008896797153</v>
      </c>
      <c r="CC55" s="36">
        <f t="shared" si="23"/>
        <v>0.19288582903040735</v>
      </c>
      <c r="CD55" s="36">
        <f t="shared" si="23"/>
        <v>0.36099304482225658</v>
      </c>
      <c r="CE55" s="36">
        <f t="shared" si="23"/>
        <v>0.26876737720111216</v>
      </c>
      <c r="CF55" s="36">
        <f t="shared" si="23"/>
        <v>0.17316589557171183</v>
      </c>
      <c r="CG55" s="36">
        <f t="shared" si="23"/>
        <v>0.30407267530876797</v>
      </c>
      <c r="CH55" s="36">
        <f t="shared" si="23"/>
        <v>0.23822525597269625</v>
      </c>
      <c r="CI55" s="36">
        <f t="shared" si="23"/>
        <v>0.25453839433064751</v>
      </c>
      <c r="CJ55" s="36">
        <f t="shared" si="23"/>
        <v>0.29273743016759779</v>
      </c>
      <c r="CK55" s="36">
        <f t="shared" si="23"/>
        <v>0.31393789332507993</v>
      </c>
      <c r="CL55" s="36">
        <f t="shared" si="23"/>
        <v>0.24769210765830191</v>
      </c>
      <c r="CM55" s="36">
        <f t="shared" si="23"/>
        <v>0.29253457757040491</v>
      </c>
      <c r="CN55" s="36">
        <f t="shared" si="23"/>
        <v>0.31010188597442012</v>
      </c>
      <c r="CO55" s="36">
        <f t="shared" si="23"/>
        <v>0.25433921005876725</v>
      </c>
      <c r="CP55" s="36">
        <f t="shared" si="23"/>
        <v>0.22299813780260708</v>
      </c>
      <c r="CQ55" s="36">
        <f t="shared" si="23"/>
        <v>0.28790768643906162</v>
      </c>
      <c r="CR55" s="36">
        <f t="shared" si="23"/>
        <v>0.31957938050062862</v>
      </c>
      <c r="CS55" s="36">
        <f t="shared" si="23"/>
        <v>0.1933805162364696</v>
      </c>
      <c r="CT55" s="36">
        <f t="shared" si="23"/>
        <v>0.31992302052785926</v>
      </c>
      <c r="CU55" s="36">
        <f t="shared" si="23"/>
        <v>0.24742375351306339</v>
      </c>
      <c r="CV55" s="36">
        <f t="shared" si="23"/>
        <v>0.24508692365835222</v>
      </c>
      <c r="CW55" s="36">
        <f t="shared" si="23"/>
        <v>0.30341822143538061</v>
      </c>
      <c r="CX55" s="36">
        <f t="shared" si="23"/>
        <v>0.3251117734724292</v>
      </c>
      <c r="CY55" s="36">
        <f t="shared" si="23"/>
        <v>0.25340110629391538</v>
      </c>
      <c r="CZ55" s="36">
        <f t="shared" si="23"/>
        <v>0.31775700934579437</v>
      </c>
      <c r="DA55" s="36">
        <f t="shared" si="23"/>
        <v>0.32632667126119919</v>
      </c>
      <c r="DB55" s="36">
        <f t="shared" si="23"/>
        <v>0.25683304955641184</v>
      </c>
      <c r="DC55" s="36">
        <f t="shared" si="23"/>
        <v>0.26301425250176891</v>
      </c>
      <c r="DD55" s="36">
        <f t="shared" si="23"/>
        <v>0.21359405847513396</v>
      </c>
      <c r="DE55" s="36">
        <f t="shared" si="23"/>
        <v>0.33761607937921384</v>
      </c>
      <c r="DF55" s="36">
        <f t="shared" si="23"/>
        <v>0.26084642001597019</v>
      </c>
      <c r="DG55" s="36">
        <f t="shared" si="23"/>
        <v>0.21734614385873799</v>
      </c>
      <c r="DH55" s="36">
        <f t="shared" si="23"/>
        <v>0.31443021629183254</v>
      </c>
    </row>
    <row r="56" spans="1:112" x14ac:dyDescent="0.2">
      <c r="A56" s="33">
        <v>7</v>
      </c>
      <c r="B56" s="34" t="s">
        <v>27</v>
      </c>
      <c r="C56" s="35" t="s">
        <v>17</v>
      </c>
      <c r="D56" s="33">
        <v>0</v>
      </c>
      <c r="E56" s="33">
        <v>0</v>
      </c>
      <c r="F56" s="34">
        <v>0</v>
      </c>
      <c r="G56" s="33">
        <v>438</v>
      </c>
      <c r="H56" s="33">
        <v>704</v>
      </c>
      <c r="I56" s="33">
        <v>436</v>
      </c>
      <c r="J56" s="33">
        <v>4</v>
      </c>
      <c r="K56" s="33">
        <v>484</v>
      </c>
      <c r="L56" s="33">
        <v>432</v>
      </c>
      <c r="M56" s="33">
        <v>0</v>
      </c>
      <c r="N56" s="33">
        <v>482</v>
      </c>
      <c r="O56" s="33">
        <v>792</v>
      </c>
      <c r="P56" s="33">
        <v>74</v>
      </c>
      <c r="Q56" s="33">
        <v>738</v>
      </c>
      <c r="R56" s="33">
        <v>2128</v>
      </c>
      <c r="S56" s="33">
        <v>128</v>
      </c>
      <c r="T56" s="33">
        <v>568</v>
      </c>
      <c r="U56" s="33">
        <v>578</v>
      </c>
      <c r="V56" s="33">
        <v>492</v>
      </c>
      <c r="W56" s="33">
        <v>2</v>
      </c>
      <c r="X56" s="33">
        <v>300</v>
      </c>
      <c r="Y56" s="33">
        <v>440</v>
      </c>
      <c r="Z56" s="33">
        <v>2</v>
      </c>
      <c r="AA56" s="33">
        <v>756</v>
      </c>
      <c r="AB56" s="33">
        <v>866</v>
      </c>
      <c r="AC56" s="33">
        <v>300</v>
      </c>
      <c r="AD56" s="33">
        <v>670</v>
      </c>
      <c r="AE56" s="33">
        <v>736</v>
      </c>
      <c r="AF56" s="33">
        <v>586</v>
      </c>
      <c r="AG56" s="33">
        <v>456</v>
      </c>
      <c r="AH56" s="33">
        <v>776</v>
      </c>
      <c r="AI56" s="33">
        <v>432</v>
      </c>
      <c r="AJ56" s="33">
        <v>4</v>
      </c>
      <c r="AK56" s="33">
        <v>476</v>
      </c>
      <c r="AL56" s="33">
        <v>580</v>
      </c>
      <c r="AM56" s="33">
        <v>4</v>
      </c>
      <c r="AN56" s="33">
        <v>722</v>
      </c>
      <c r="AO56" s="33">
        <v>1418</v>
      </c>
      <c r="AP56" s="33">
        <v>106</v>
      </c>
      <c r="AQ56" s="33">
        <v>564</v>
      </c>
      <c r="AR56" s="33">
        <v>1208</v>
      </c>
      <c r="AS56" s="33">
        <v>298</v>
      </c>
      <c r="AT56" s="33">
        <v>516</v>
      </c>
      <c r="AU56" s="33">
        <v>776</v>
      </c>
      <c r="AV56" s="33">
        <v>424</v>
      </c>
      <c r="AW56" s="33">
        <v>0</v>
      </c>
      <c r="AX56" s="33">
        <v>510</v>
      </c>
      <c r="AY56" s="33">
        <v>512</v>
      </c>
      <c r="AZ56" s="33">
        <v>8</v>
      </c>
      <c r="BA56" s="33">
        <v>664</v>
      </c>
      <c r="BB56" s="33">
        <v>696</v>
      </c>
      <c r="BC56" s="33">
        <v>1244</v>
      </c>
      <c r="BD56" s="33">
        <v>186</v>
      </c>
      <c r="BE56" s="33">
        <v>1340</v>
      </c>
      <c r="BF56" s="33">
        <v>1110</v>
      </c>
      <c r="BG56" s="58">
        <v>296</v>
      </c>
      <c r="BH56" s="33"/>
      <c r="BI56" s="33"/>
      <c r="BJ56" s="33"/>
      <c r="BK56" s="33"/>
      <c r="BL56" s="33"/>
      <c r="BM56" s="33"/>
      <c r="BN56" s="33"/>
      <c r="BO56" s="33"/>
      <c r="BP56" s="33"/>
      <c r="BQ56" s="33"/>
      <c r="BR56" s="33"/>
      <c r="BS56" s="33"/>
      <c r="BT56" s="33"/>
      <c r="BU56" s="33"/>
      <c r="BV56" s="33"/>
      <c r="BW56" s="33"/>
      <c r="BX56" s="33"/>
      <c r="BY56" s="33"/>
      <c r="BZ56" s="33"/>
      <c r="CA56" s="33"/>
      <c r="CB56" s="33"/>
      <c r="CC56" s="33"/>
      <c r="CD56" s="33"/>
      <c r="CE56" s="33"/>
      <c r="CF56" s="33"/>
      <c r="CG56" s="33"/>
      <c r="CH56" s="33"/>
      <c r="CI56" s="33"/>
      <c r="CJ56" s="33"/>
      <c r="CK56" s="33"/>
      <c r="CL56" s="33"/>
      <c r="CM56" s="33"/>
      <c r="CN56" s="33"/>
      <c r="CO56" s="33"/>
      <c r="CP56" s="33"/>
      <c r="CQ56" s="33"/>
      <c r="CR56" s="33"/>
      <c r="CS56" s="33"/>
      <c r="CT56" s="33"/>
      <c r="CU56" s="33"/>
      <c r="CV56" s="33"/>
      <c r="CW56" s="33"/>
      <c r="CX56" s="33"/>
      <c r="CY56" s="33"/>
      <c r="CZ56" s="33"/>
      <c r="DA56" s="33"/>
      <c r="DB56" s="33"/>
      <c r="DC56" s="33"/>
      <c r="DD56" s="33"/>
      <c r="DE56" s="33"/>
      <c r="DF56" s="33"/>
      <c r="DG56" s="33"/>
      <c r="DH56" s="33"/>
    </row>
    <row r="57" spans="1:112" x14ac:dyDescent="0.2">
      <c r="A57" s="15">
        <v>7</v>
      </c>
      <c r="B57" s="16" t="s">
        <v>27</v>
      </c>
      <c r="C57" s="17" t="s">
        <v>15</v>
      </c>
      <c r="D57" s="15">
        <v>0</v>
      </c>
      <c r="E57" s="15">
        <v>0</v>
      </c>
      <c r="F57" s="16">
        <v>1</v>
      </c>
      <c r="G57" s="15">
        <v>2570</v>
      </c>
      <c r="H57" s="15">
        <v>3580</v>
      </c>
      <c r="I57" s="15">
        <v>4028</v>
      </c>
      <c r="J57" s="15">
        <v>4840</v>
      </c>
      <c r="K57" s="15">
        <v>2280</v>
      </c>
      <c r="L57" s="15">
        <v>3176</v>
      </c>
      <c r="M57" s="15">
        <v>4246</v>
      </c>
      <c r="N57" s="15">
        <v>2738</v>
      </c>
      <c r="O57" s="15">
        <v>3928</v>
      </c>
      <c r="P57" s="15">
        <v>3668</v>
      </c>
      <c r="Q57" s="15">
        <v>4368</v>
      </c>
      <c r="R57" s="15">
        <v>4266</v>
      </c>
      <c r="S57" s="15">
        <v>5540</v>
      </c>
      <c r="T57" s="15">
        <v>4392</v>
      </c>
      <c r="U57" s="15">
        <v>3124</v>
      </c>
      <c r="V57" s="15">
        <v>6004</v>
      </c>
      <c r="W57" s="15">
        <v>6338</v>
      </c>
      <c r="X57" s="15">
        <v>1394</v>
      </c>
      <c r="Y57" s="15">
        <v>4040</v>
      </c>
      <c r="Z57" s="15">
        <v>3246</v>
      </c>
      <c r="AA57" s="15">
        <v>3032</v>
      </c>
      <c r="AB57" s="15">
        <v>2538</v>
      </c>
      <c r="AC57" s="15">
        <v>5288</v>
      </c>
      <c r="AD57" s="15">
        <v>3860</v>
      </c>
      <c r="AE57" s="15">
        <v>1760</v>
      </c>
      <c r="AF57" s="15">
        <v>3994</v>
      </c>
      <c r="AG57" s="15">
        <v>3898</v>
      </c>
      <c r="AH57" s="15">
        <v>4618</v>
      </c>
      <c r="AI57" s="15">
        <v>3984</v>
      </c>
      <c r="AJ57" s="15">
        <v>6994</v>
      </c>
      <c r="AK57" s="15">
        <v>3518</v>
      </c>
      <c r="AL57" s="15">
        <v>6552</v>
      </c>
      <c r="AM57" s="15">
        <v>6672</v>
      </c>
      <c r="AN57" s="15">
        <v>2936</v>
      </c>
      <c r="AO57" s="15">
        <v>4018</v>
      </c>
      <c r="AP57" s="15">
        <v>6174</v>
      </c>
      <c r="AQ57" s="15">
        <v>2758</v>
      </c>
      <c r="AR57" s="15">
        <v>3072</v>
      </c>
      <c r="AS57" s="15">
        <v>6906</v>
      </c>
      <c r="AT57" s="15">
        <v>4236</v>
      </c>
      <c r="AU57" s="15">
        <v>4952</v>
      </c>
      <c r="AV57" s="15">
        <v>4726</v>
      </c>
      <c r="AW57" s="15">
        <v>8194</v>
      </c>
      <c r="AX57" s="15">
        <v>2540</v>
      </c>
      <c r="AY57" s="15">
        <v>3964</v>
      </c>
      <c r="AZ57" s="15">
        <v>4786</v>
      </c>
      <c r="BA57" s="15">
        <v>5178</v>
      </c>
      <c r="BB57" s="15">
        <v>3710</v>
      </c>
      <c r="BC57" s="15">
        <v>4924</v>
      </c>
      <c r="BD57" s="15">
        <v>4586</v>
      </c>
      <c r="BE57" s="15">
        <v>5304</v>
      </c>
      <c r="BF57" s="15">
        <v>2408</v>
      </c>
      <c r="BG57" s="52">
        <v>5716</v>
      </c>
      <c r="BH57" s="15">
        <f>SUM(G56:G59)/SUM(G56:G63)</f>
        <v>0.26397613065326631</v>
      </c>
      <c r="BI57" s="15">
        <f t="shared" ref="BI57:DH57" si="24">SUM(H56:H59)/SUM(H56:H63)</f>
        <v>0.24400281039847435</v>
      </c>
      <c r="BJ57" s="15">
        <f t="shared" si="24"/>
        <v>0.28454555642721058</v>
      </c>
      <c r="BK57" s="15">
        <f t="shared" si="24"/>
        <v>0.32188002757986672</v>
      </c>
      <c r="BL57" s="15">
        <f t="shared" si="24"/>
        <v>0.25185634186998029</v>
      </c>
      <c r="BM57" s="15">
        <f t="shared" si="24"/>
        <v>0.29510220880779259</v>
      </c>
      <c r="BN57" s="15">
        <f t="shared" si="24"/>
        <v>0.32027027027027027</v>
      </c>
      <c r="BO57" s="15">
        <f t="shared" si="24"/>
        <v>0.27127976190476188</v>
      </c>
      <c r="BP57" s="15">
        <f t="shared" si="24"/>
        <v>0.29346128096407054</v>
      </c>
      <c r="BQ57" s="15">
        <f t="shared" si="24"/>
        <v>0.34212168486739469</v>
      </c>
      <c r="BR57" s="15">
        <f t="shared" si="24"/>
        <v>0.38506278916060804</v>
      </c>
      <c r="BS57" s="15">
        <f t="shared" si="24"/>
        <v>0.27631270052429768</v>
      </c>
      <c r="BT57" s="15">
        <f t="shared" si="24"/>
        <v>0.4325357671435619</v>
      </c>
      <c r="BU57" s="15">
        <f t="shared" si="24"/>
        <v>0.26235592889236181</v>
      </c>
      <c r="BV57" s="15">
        <f t="shared" si="24"/>
        <v>0.26270857586340707</v>
      </c>
      <c r="BW57" s="15">
        <f t="shared" si="24"/>
        <v>0.30683146818105894</v>
      </c>
      <c r="BX57" s="15">
        <f t="shared" si="24"/>
        <v>0.3489797873359517</v>
      </c>
      <c r="BY57" s="15">
        <f t="shared" si="24"/>
        <v>0.2599297487165631</v>
      </c>
      <c r="BZ57" s="15">
        <f t="shared" si="24"/>
        <v>0.32626325639426074</v>
      </c>
      <c r="CA57" s="15">
        <f t="shared" si="24"/>
        <v>0.38339154055102831</v>
      </c>
      <c r="CB57" s="15">
        <f t="shared" si="24"/>
        <v>0.23931237276634246</v>
      </c>
      <c r="CC57" s="15">
        <f t="shared" si="24"/>
        <v>0.22898138266334639</v>
      </c>
      <c r="CD57" s="15">
        <f t="shared" si="24"/>
        <v>0.32878803297038772</v>
      </c>
      <c r="CE57" s="15">
        <f t="shared" si="24"/>
        <v>0.31748395967002752</v>
      </c>
      <c r="CF57" s="15">
        <f t="shared" si="24"/>
        <v>0.1511472373700998</v>
      </c>
      <c r="CG57" s="15">
        <f t="shared" si="24"/>
        <v>0.30564453772230199</v>
      </c>
      <c r="CH57" s="15">
        <f t="shared" si="24"/>
        <v>0.27153000458085202</v>
      </c>
      <c r="CI57" s="15">
        <f t="shared" si="24"/>
        <v>0.28047986608388359</v>
      </c>
      <c r="CJ57" s="15">
        <f t="shared" si="24"/>
        <v>0.31533477321814257</v>
      </c>
      <c r="CK57" s="15">
        <f t="shared" si="24"/>
        <v>0.37432708372006684</v>
      </c>
      <c r="CL57" s="15">
        <f t="shared" si="24"/>
        <v>0.28816421982590618</v>
      </c>
      <c r="CM57" s="15">
        <f t="shared" si="24"/>
        <v>0.32464124641246411</v>
      </c>
      <c r="CN57" s="15">
        <f t="shared" si="24"/>
        <v>0.37874901341752171</v>
      </c>
      <c r="CO57" s="15">
        <f t="shared" si="24"/>
        <v>0.27232890836447998</v>
      </c>
      <c r="CP57" s="15">
        <f t="shared" si="24"/>
        <v>0.26326910074374577</v>
      </c>
      <c r="CQ57" s="15">
        <f t="shared" si="24"/>
        <v>0.35243996901626645</v>
      </c>
      <c r="CR57" s="15">
        <f t="shared" si="24"/>
        <v>0.2294626998223801</v>
      </c>
      <c r="CS57" s="15">
        <f t="shared" si="24"/>
        <v>0.23400722726828793</v>
      </c>
      <c r="CT57" s="15">
        <f t="shared" si="24"/>
        <v>0.36510667584308326</v>
      </c>
      <c r="CU57" s="15">
        <f t="shared" si="24"/>
        <v>0.26109285127362364</v>
      </c>
      <c r="CV57" s="15">
        <f t="shared" si="24"/>
        <v>0.26768917888314547</v>
      </c>
      <c r="CW57" s="15">
        <f t="shared" si="24"/>
        <v>0.29886214882690565</v>
      </c>
      <c r="CX57" s="15">
        <f t="shared" si="24"/>
        <v>0.3498361589970081</v>
      </c>
      <c r="CY57" s="15">
        <f t="shared" si="24"/>
        <v>0.26143396226415094</v>
      </c>
      <c r="CZ57" s="15">
        <f t="shared" si="24"/>
        <v>0.30390652661395018</v>
      </c>
      <c r="DA57" s="15">
        <f t="shared" si="24"/>
        <v>0.35688956433637287</v>
      </c>
      <c r="DB57" s="15">
        <f t="shared" si="24"/>
        <v>0.2843533746742159</v>
      </c>
      <c r="DC57" s="15">
        <f t="shared" si="24"/>
        <v>0.25554971067859023</v>
      </c>
      <c r="DD57" s="15">
        <f t="shared" si="24"/>
        <v>0.30145584517478857</v>
      </c>
      <c r="DE57" s="15">
        <f t="shared" si="24"/>
        <v>0.32292273627782309</v>
      </c>
      <c r="DF57" s="15">
        <f t="shared" si="24"/>
        <v>0.29775690339298727</v>
      </c>
      <c r="DG57" s="15">
        <f t="shared" si="24"/>
        <v>0.26049204052098407</v>
      </c>
      <c r="DH57" s="15">
        <f t="shared" si="24"/>
        <v>0.3041014799154334</v>
      </c>
    </row>
    <row r="58" spans="1:112" x14ac:dyDescent="0.2">
      <c r="A58" s="27">
        <v>7</v>
      </c>
      <c r="B58" s="28" t="s">
        <v>27</v>
      </c>
      <c r="C58" s="29" t="s">
        <v>14</v>
      </c>
      <c r="D58" s="27">
        <v>0</v>
      </c>
      <c r="E58" s="27">
        <v>1</v>
      </c>
      <c r="F58" s="28">
        <v>0</v>
      </c>
      <c r="G58" s="27">
        <v>42</v>
      </c>
      <c r="H58" s="27">
        <v>92</v>
      </c>
      <c r="I58" s="27">
        <v>34</v>
      </c>
      <c r="J58" s="27">
        <v>0</v>
      </c>
      <c r="K58" s="27">
        <v>74</v>
      </c>
      <c r="L58" s="27">
        <v>68</v>
      </c>
      <c r="M58" s="27">
        <v>0</v>
      </c>
      <c r="N58" s="27">
        <v>60</v>
      </c>
      <c r="O58" s="27">
        <v>84</v>
      </c>
      <c r="P58" s="27">
        <v>12</v>
      </c>
      <c r="Q58" s="27">
        <v>82</v>
      </c>
      <c r="R58" s="27">
        <v>214</v>
      </c>
      <c r="S58" s="27">
        <v>24</v>
      </c>
      <c r="T58" s="27">
        <v>36</v>
      </c>
      <c r="U58" s="27">
        <v>40</v>
      </c>
      <c r="V58" s="27">
        <v>62</v>
      </c>
      <c r="W58" s="27">
        <v>0</v>
      </c>
      <c r="X58" s="27">
        <v>42</v>
      </c>
      <c r="Y58" s="27">
        <v>54</v>
      </c>
      <c r="Z58" s="27">
        <v>0</v>
      </c>
      <c r="AA58" s="27">
        <v>76</v>
      </c>
      <c r="AB58" s="27">
        <v>106</v>
      </c>
      <c r="AC58" s="27">
        <v>46</v>
      </c>
      <c r="AD58" s="27">
        <v>144</v>
      </c>
      <c r="AE58" s="27">
        <v>136</v>
      </c>
      <c r="AF58" s="27">
        <v>114</v>
      </c>
      <c r="AG58" s="27">
        <v>28</v>
      </c>
      <c r="AH58" s="27">
        <v>86</v>
      </c>
      <c r="AI58" s="27">
        <v>44</v>
      </c>
      <c r="AJ58" s="27">
        <v>0</v>
      </c>
      <c r="AK58" s="27">
        <v>60</v>
      </c>
      <c r="AL58" s="27">
        <v>50</v>
      </c>
      <c r="AM58" s="27">
        <v>0</v>
      </c>
      <c r="AN58" s="27">
        <v>100</v>
      </c>
      <c r="AO58" s="27">
        <v>190</v>
      </c>
      <c r="AP58" s="27">
        <v>10</v>
      </c>
      <c r="AQ58" s="27">
        <v>102</v>
      </c>
      <c r="AR58" s="27">
        <v>126</v>
      </c>
      <c r="AS58" s="27">
        <v>44</v>
      </c>
      <c r="AT58" s="27">
        <v>38</v>
      </c>
      <c r="AU58" s="27">
        <v>84</v>
      </c>
      <c r="AV58" s="27">
        <v>62</v>
      </c>
      <c r="AW58" s="27">
        <v>2</v>
      </c>
      <c r="AX58" s="27">
        <v>62</v>
      </c>
      <c r="AY58" s="27">
        <v>60</v>
      </c>
      <c r="AZ58" s="27">
        <v>2</v>
      </c>
      <c r="BA58" s="27">
        <v>76</v>
      </c>
      <c r="BB58" s="27">
        <v>46</v>
      </c>
      <c r="BC58" s="27">
        <v>172</v>
      </c>
      <c r="BD58" s="27">
        <v>26</v>
      </c>
      <c r="BE58" s="27">
        <v>132</v>
      </c>
      <c r="BF58" s="27">
        <v>114</v>
      </c>
      <c r="BG58" s="56">
        <v>58</v>
      </c>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row>
    <row r="59" spans="1:112" x14ac:dyDescent="0.2">
      <c r="A59" s="18">
        <v>7</v>
      </c>
      <c r="B59" s="19" t="s">
        <v>27</v>
      </c>
      <c r="C59" s="20" t="s">
        <v>18</v>
      </c>
      <c r="D59" s="18">
        <v>0</v>
      </c>
      <c r="E59" s="18">
        <v>1</v>
      </c>
      <c r="F59" s="19">
        <v>1</v>
      </c>
      <c r="G59" s="18">
        <v>312</v>
      </c>
      <c r="H59" s="18">
        <v>486</v>
      </c>
      <c r="I59" s="18">
        <v>580</v>
      </c>
      <c r="J59" s="18">
        <v>758</v>
      </c>
      <c r="K59" s="18">
        <v>486</v>
      </c>
      <c r="L59" s="18">
        <v>626</v>
      </c>
      <c r="M59" s="18">
        <v>968</v>
      </c>
      <c r="N59" s="18">
        <v>366</v>
      </c>
      <c r="O59" s="18">
        <v>456</v>
      </c>
      <c r="P59" s="18">
        <v>632</v>
      </c>
      <c r="Q59" s="18">
        <v>638</v>
      </c>
      <c r="R59" s="18">
        <v>454</v>
      </c>
      <c r="S59" s="18">
        <v>1322</v>
      </c>
      <c r="T59" s="18">
        <v>376</v>
      </c>
      <c r="U59" s="18">
        <v>320</v>
      </c>
      <c r="V59" s="18">
        <v>790</v>
      </c>
      <c r="W59" s="18">
        <v>946</v>
      </c>
      <c r="X59" s="18">
        <v>188</v>
      </c>
      <c r="Y59" s="18">
        <v>696</v>
      </c>
      <c r="Z59" s="18">
        <v>704</v>
      </c>
      <c r="AA59" s="18">
        <v>368</v>
      </c>
      <c r="AB59" s="18">
        <v>352</v>
      </c>
      <c r="AC59" s="18">
        <v>828</v>
      </c>
      <c r="AD59" s="18">
        <v>868</v>
      </c>
      <c r="AE59" s="18">
        <v>306</v>
      </c>
      <c r="AF59" s="18">
        <v>840</v>
      </c>
      <c r="AG59" s="18">
        <v>360</v>
      </c>
      <c r="AH59" s="18">
        <v>552</v>
      </c>
      <c r="AI59" s="18">
        <v>504</v>
      </c>
      <c r="AJ59" s="18">
        <v>1068</v>
      </c>
      <c r="AK59" s="18">
        <v>382</v>
      </c>
      <c r="AL59" s="18">
        <v>736</v>
      </c>
      <c r="AM59" s="18">
        <v>1002</v>
      </c>
      <c r="AN59" s="18">
        <v>468</v>
      </c>
      <c r="AO59" s="18">
        <v>604</v>
      </c>
      <c r="AP59" s="18">
        <v>990</v>
      </c>
      <c r="AQ59" s="18">
        <v>710</v>
      </c>
      <c r="AR59" s="18">
        <v>386</v>
      </c>
      <c r="AS59" s="18">
        <v>1240</v>
      </c>
      <c r="AT59" s="18">
        <v>294</v>
      </c>
      <c r="AU59" s="18">
        <v>506</v>
      </c>
      <c r="AV59" s="18">
        <v>724</v>
      </c>
      <c r="AW59" s="18">
        <v>1626</v>
      </c>
      <c r="AX59" s="18">
        <v>352</v>
      </c>
      <c r="AY59" s="18">
        <v>614</v>
      </c>
      <c r="AZ59" s="18">
        <v>840</v>
      </c>
      <c r="BA59" s="18">
        <v>410</v>
      </c>
      <c r="BB59" s="18">
        <v>406</v>
      </c>
      <c r="BC59" s="18">
        <v>576</v>
      </c>
      <c r="BD59" s="18">
        <v>744</v>
      </c>
      <c r="BE59" s="18">
        <v>578</v>
      </c>
      <c r="BF59" s="18">
        <v>328</v>
      </c>
      <c r="BG59" s="53">
        <v>1122</v>
      </c>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c r="CX59" s="18"/>
      <c r="CY59" s="18"/>
      <c r="CZ59" s="18"/>
      <c r="DA59" s="18"/>
      <c r="DB59" s="18"/>
      <c r="DC59" s="18"/>
      <c r="DD59" s="18"/>
      <c r="DE59" s="18"/>
      <c r="DF59" s="18"/>
      <c r="DG59" s="18"/>
      <c r="DH59" s="18"/>
    </row>
    <row r="60" spans="1:112" x14ac:dyDescent="0.2">
      <c r="A60" s="15">
        <v>7</v>
      </c>
      <c r="B60" s="16" t="s">
        <v>27</v>
      </c>
      <c r="C60" s="17" t="s">
        <v>13</v>
      </c>
      <c r="D60" s="15">
        <v>1</v>
      </c>
      <c r="E60" s="15">
        <v>0</v>
      </c>
      <c r="F60" s="16">
        <v>0</v>
      </c>
      <c r="G60" s="15">
        <v>2484</v>
      </c>
      <c r="H60" s="15">
        <v>3622</v>
      </c>
      <c r="I60" s="15">
        <v>2026</v>
      </c>
      <c r="J60" s="15">
        <v>4</v>
      </c>
      <c r="K60" s="15">
        <v>2284</v>
      </c>
      <c r="L60" s="15">
        <v>1522</v>
      </c>
      <c r="M60" s="15">
        <v>6</v>
      </c>
      <c r="N60" s="15">
        <v>2512</v>
      </c>
      <c r="O60" s="15">
        <v>3596</v>
      </c>
      <c r="P60" s="15">
        <v>290</v>
      </c>
      <c r="Q60" s="15">
        <v>1798</v>
      </c>
      <c r="R60" s="15">
        <v>7420</v>
      </c>
      <c r="S60" s="15">
        <v>206</v>
      </c>
      <c r="T60" s="15">
        <v>4180</v>
      </c>
      <c r="U60" s="15">
        <v>3194</v>
      </c>
      <c r="V60" s="15">
        <v>2496</v>
      </c>
      <c r="W60" s="15">
        <v>6</v>
      </c>
      <c r="X60" s="15">
        <v>1412</v>
      </c>
      <c r="Y60" s="15">
        <v>1538</v>
      </c>
      <c r="Z60" s="15">
        <v>2</v>
      </c>
      <c r="AA60" s="15">
        <v>3918</v>
      </c>
      <c r="AB60" s="15">
        <v>4634</v>
      </c>
      <c r="AC60" s="15">
        <v>974</v>
      </c>
      <c r="AD60" s="15">
        <v>2120</v>
      </c>
      <c r="AE60" s="15">
        <v>5896</v>
      </c>
      <c r="AF60" s="15">
        <v>2168</v>
      </c>
      <c r="AG60" s="15">
        <v>3454</v>
      </c>
      <c r="AH60" s="15">
        <v>3908</v>
      </c>
      <c r="AI60" s="15">
        <v>1688</v>
      </c>
      <c r="AJ60" s="15">
        <v>2</v>
      </c>
      <c r="AK60" s="15">
        <v>2794</v>
      </c>
      <c r="AL60" s="15">
        <v>2620</v>
      </c>
      <c r="AM60" s="15">
        <v>2</v>
      </c>
      <c r="AN60" s="15">
        <v>3030</v>
      </c>
      <c r="AO60" s="15">
        <v>5910</v>
      </c>
      <c r="AP60" s="15">
        <v>426</v>
      </c>
      <c r="AQ60" s="15">
        <v>2690</v>
      </c>
      <c r="AR60" s="15">
        <v>6538</v>
      </c>
      <c r="AS60" s="15">
        <v>958</v>
      </c>
      <c r="AT60" s="15">
        <v>4092</v>
      </c>
      <c r="AU60" s="15">
        <v>4460</v>
      </c>
      <c r="AV60" s="15">
        <v>2114</v>
      </c>
      <c r="AW60" s="15">
        <v>4</v>
      </c>
      <c r="AX60" s="15">
        <v>2470</v>
      </c>
      <c r="AY60" s="15">
        <v>1754</v>
      </c>
      <c r="AZ60" s="15">
        <v>2</v>
      </c>
      <c r="BA60" s="15">
        <v>4458</v>
      </c>
      <c r="BB60" s="15">
        <v>3862</v>
      </c>
      <c r="BC60" s="15">
        <v>4676</v>
      </c>
      <c r="BD60" s="15">
        <v>726</v>
      </c>
      <c r="BE60" s="15">
        <v>5470</v>
      </c>
      <c r="BF60" s="15">
        <v>4718</v>
      </c>
      <c r="BG60" s="52">
        <v>1084</v>
      </c>
      <c r="BH60" s="15">
        <f>SUM(G60,G56,G58,G62)/SUM(G56:G63)</f>
        <v>0.25094221105527637</v>
      </c>
      <c r="BI60" s="15">
        <f t="shared" ref="BI60:DH60" si="25">SUM(H60,H56,H58,H62)/SUM(H56:H63)</f>
        <v>0.24530763826156779</v>
      </c>
      <c r="BJ60" s="15">
        <f t="shared" si="25"/>
        <v>0.15600134483917966</v>
      </c>
      <c r="BK60" s="15">
        <f t="shared" si="25"/>
        <v>4.5966444495518271E-4</v>
      </c>
      <c r="BL60" s="15">
        <f t="shared" si="25"/>
        <v>0.24094559781785119</v>
      </c>
      <c r="BM60" s="15">
        <f t="shared" si="25"/>
        <v>0.15489093154067773</v>
      </c>
      <c r="BN60" s="15">
        <f t="shared" si="25"/>
        <v>3.6855036855036854E-4</v>
      </c>
      <c r="BO60" s="15">
        <f t="shared" si="25"/>
        <v>0.24598214285714284</v>
      </c>
      <c r="BP60" s="15">
        <f t="shared" si="25"/>
        <v>0.27181432715911624</v>
      </c>
      <c r="BQ60" s="15">
        <f t="shared" si="25"/>
        <v>3.2605304212168486E-2</v>
      </c>
      <c r="BR60" s="15">
        <f t="shared" si="25"/>
        <v>0.18532716457369464</v>
      </c>
      <c r="BS60" s="15">
        <f t="shared" si="25"/>
        <v>0.40996948118006105</v>
      </c>
      <c r="BT60" s="15">
        <f t="shared" si="25"/>
        <v>2.5160335471139616E-2</v>
      </c>
      <c r="BU60" s="15">
        <f t="shared" si="25"/>
        <v>0.24975581168196914</v>
      </c>
      <c r="BV60" s="15">
        <f t="shared" si="25"/>
        <v>0.26723580390635104</v>
      </c>
      <c r="BW60" s="15">
        <f t="shared" si="25"/>
        <v>0.13871722064473024</v>
      </c>
      <c r="BX60" s="15">
        <f t="shared" si="25"/>
        <v>5.7476769805536927E-4</v>
      </c>
      <c r="BY60" s="15">
        <f t="shared" si="25"/>
        <v>0.25452580383680085</v>
      </c>
      <c r="BZ60" s="15">
        <f t="shared" si="25"/>
        <v>0.14023705552089832</v>
      </c>
      <c r="CA60" s="15">
        <f t="shared" si="25"/>
        <v>5.8207217694994178E-4</v>
      </c>
      <c r="CB60" s="15">
        <f t="shared" si="25"/>
        <v>0.29325944356480432</v>
      </c>
      <c r="CC60" s="15">
        <f t="shared" si="25"/>
        <v>0.36321593738882962</v>
      </c>
      <c r="CD60" s="15">
        <f t="shared" si="25"/>
        <v>7.5302737356263361E-2</v>
      </c>
      <c r="CE60" s="15">
        <f t="shared" si="25"/>
        <v>0.19615032080659944</v>
      </c>
      <c r="CF60" s="15">
        <f t="shared" si="25"/>
        <v>0.39180985698117088</v>
      </c>
      <c r="CG60" s="15">
        <f t="shared" si="25"/>
        <v>0.18380647299237821</v>
      </c>
      <c r="CH60" s="15">
        <f t="shared" si="25"/>
        <v>0.239120476408612</v>
      </c>
      <c r="CI60" s="15">
        <f t="shared" si="25"/>
        <v>0.23779410397098485</v>
      </c>
      <c r="CJ60" s="15">
        <f t="shared" si="25"/>
        <v>0.15131495362723923</v>
      </c>
      <c r="CK60" s="15">
        <f t="shared" si="25"/>
        <v>3.7126415444588826E-4</v>
      </c>
      <c r="CL60" s="15">
        <f t="shared" si="25"/>
        <v>0.23151877354813563</v>
      </c>
      <c r="CM60" s="15">
        <f t="shared" si="25"/>
        <v>0.14481344813448135</v>
      </c>
      <c r="CN60" s="15">
        <f t="shared" si="25"/>
        <v>3.9463299131807419E-4</v>
      </c>
      <c r="CO60" s="15">
        <f t="shared" si="25"/>
        <v>0.27593762082742623</v>
      </c>
      <c r="CP60" s="15">
        <f t="shared" si="25"/>
        <v>0.35175794455713322</v>
      </c>
      <c r="CQ60" s="15">
        <f t="shared" si="25"/>
        <v>2.8853601859024011E-2</v>
      </c>
      <c r="CR60" s="15">
        <f t="shared" si="25"/>
        <v>0.21691829484902309</v>
      </c>
      <c r="CS60" s="15">
        <f t="shared" si="25"/>
        <v>0.41595858970602601</v>
      </c>
      <c r="CT60" s="15">
        <f t="shared" si="25"/>
        <v>6.2456985547143844E-2</v>
      </c>
      <c r="CU60" s="15">
        <f t="shared" si="25"/>
        <v>0.25164338537387015</v>
      </c>
      <c r="CV60" s="15">
        <f t="shared" si="25"/>
        <v>0.24523345479196679</v>
      </c>
      <c r="CW60" s="15">
        <f t="shared" si="25"/>
        <v>0.14278521800422919</v>
      </c>
      <c r="CX60" s="15">
        <f t="shared" si="25"/>
        <v>4.9864653084484968E-4</v>
      </c>
      <c r="CY60" s="15">
        <f t="shared" si="25"/>
        <v>0.25086792452830187</v>
      </c>
      <c r="CZ60" s="15">
        <f t="shared" si="25"/>
        <v>0.15378260356426296</v>
      </c>
      <c r="DA60" s="15">
        <f t="shared" si="25"/>
        <v>7.5987841945288754E-4</v>
      </c>
      <c r="DB60" s="15">
        <f t="shared" si="25"/>
        <v>0.24633773703603848</v>
      </c>
      <c r="DC60" s="15">
        <f t="shared" si="25"/>
        <v>0.26238821672803786</v>
      </c>
      <c r="DD60" s="15">
        <f t="shared" si="25"/>
        <v>0.28864092058233809</v>
      </c>
      <c r="DE60" s="15">
        <f t="shared" si="25"/>
        <v>6.1647826593637108E-2</v>
      </c>
      <c r="DF60" s="15">
        <f t="shared" si="25"/>
        <v>0.30423516074176049</v>
      </c>
      <c r="DG60" s="15">
        <f t="shared" si="25"/>
        <v>0.41941849756610972</v>
      </c>
      <c r="DH60" s="15">
        <f t="shared" si="25"/>
        <v>6.9936575052854125E-2</v>
      </c>
    </row>
    <row r="61" spans="1:112" x14ac:dyDescent="0.2">
      <c r="A61" s="12">
        <v>7</v>
      </c>
      <c r="B61" s="13" t="s">
        <v>27</v>
      </c>
      <c r="C61" s="14" t="s">
        <v>19</v>
      </c>
      <c r="D61" s="12">
        <v>1</v>
      </c>
      <c r="E61" s="12">
        <v>0</v>
      </c>
      <c r="F61" s="13">
        <v>1</v>
      </c>
      <c r="G61" s="12">
        <v>3992</v>
      </c>
      <c r="H61" s="12">
        <v>6588</v>
      </c>
      <c r="I61" s="12">
        <v>5992</v>
      </c>
      <c r="J61" s="12">
        <v>6352</v>
      </c>
      <c r="K61" s="12">
        <v>4562</v>
      </c>
      <c r="L61" s="12">
        <v>5194</v>
      </c>
      <c r="M61" s="12">
        <v>6018</v>
      </c>
      <c r="N61" s="12">
        <v>4382</v>
      </c>
      <c r="O61" s="12">
        <v>5756</v>
      </c>
      <c r="P61" s="12">
        <v>4660</v>
      </c>
      <c r="Q61" s="12">
        <v>5352</v>
      </c>
      <c r="R61" s="12">
        <v>8094</v>
      </c>
      <c r="S61" s="12">
        <v>4976</v>
      </c>
      <c r="T61" s="12">
        <v>6202</v>
      </c>
      <c r="U61" s="12">
        <v>4886</v>
      </c>
      <c r="V61" s="12">
        <v>8202</v>
      </c>
      <c r="W61" s="12">
        <v>7566</v>
      </c>
      <c r="X61" s="12">
        <v>2538</v>
      </c>
      <c r="Y61" s="12">
        <v>5760</v>
      </c>
      <c r="Z61" s="12">
        <v>3850</v>
      </c>
      <c r="AA61" s="12">
        <v>6226</v>
      </c>
      <c r="AB61" s="12">
        <v>5230</v>
      </c>
      <c r="AC61" s="12">
        <v>7106</v>
      </c>
      <c r="AD61" s="12">
        <v>5292</v>
      </c>
      <c r="AE61" s="12">
        <v>6084</v>
      </c>
      <c r="AF61" s="12">
        <v>6030</v>
      </c>
      <c r="AG61" s="12">
        <v>5248</v>
      </c>
      <c r="AH61" s="12">
        <v>6742</v>
      </c>
      <c r="AI61" s="12">
        <v>5418</v>
      </c>
      <c r="AJ61" s="12">
        <v>7950</v>
      </c>
      <c r="AK61" s="12">
        <v>4902</v>
      </c>
      <c r="AL61" s="12">
        <v>8126</v>
      </c>
      <c r="AM61" s="12">
        <v>7260</v>
      </c>
      <c r="AN61" s="12">
        <v>4728</v>
      </c>
      <c r="AO61" s="12">
        <v>7260</v>
      </c>
      <c r="AP61" s="12">
        <v>7644</v>
      </c>
      <c r="AQ61" s="12">
        <v>5330</v>
      </c>
      <c r="AR61" s="12">
        <v>5650</v>
      </c>
      <c r="AS61" s="12">
        <v>8236</v>
      </c>
      <c r="AT61" s="12">
        <v>5984</v>
      </c>
      <c r="AU61" s="12">
        <v>7704</v>
      </c>
      <c r="AV61" s="12">
        <v>7304</v>
      </c>
      <c r="AW61" s="12">
        <v>10862</v>
      </c>
      <c r="AX61" s="12">
        <v>4508</v>
      </c>
      <c r="AY61" s="12">
        <v>6174</v>
      </c>
      <c r="AZ61" s="12">
        <v>6054</v>
      </c>
      <c r="BA61" s="12">
        <v>6634</v>
      </c>
      <c r="BB61" s="12">
        <v>6070</v>
      </c>
      <c r="BC61" s="12">
        <v>7320</v>
      </c>
      <c r="BD61" s="12">
        <v>5546</v>
      </c>
      <c r="BE61" s="12">
        <v>7608</v>
      </c>
      <c r="BF61" s="12">
        <v>4372</v>
      </c>
      <c r="BG61" s="51">
        <v>7846</v>
      </c>
      <c r="BH61" s="12">
        <f>IF((1-SUM(BH57,BH60,BH63))&gt;$BI$1,1-SUM(BH57,BH60,BH63),G61/SUM(G56:G63))</f>
        <v>0.22974246231155782</v>
      </c>
      <c r="BI61" s="12">
        <f t="shared" ref="BI61:DH61" si="26">IF((1-SUM(BI57,BI60,BI63))&gt;$BI$1,1-SUM(BI57,BI60,BI63),H61/SUM(H56:H63))</f>
        <v>0.23808089932751186</v>
      </c>
      <c r="BJ61" s="12">
        <f t="shared" si="26"/>
        <v>0.25888154208225933</v>
      </c>
      <c r="BK61" s="12">
        <f t="shared" si="26"/>
        <v>0.32119053091243388</v>
      </c>
      <c r="BL61" s="12">
        <f t="shared" si="26"/>
        <v>0.23533868767995147</v>
      </c>
      <c r="BM61" s="12">
        <f t="shared" si="26"/>
        <v>0.25819728357799421</v>
      </c>
      <c r="BN61" s="12">
        <f t="shared" si="26"/>
        <v>0.31019656019656017</v>
      </c>
      <c r="BO61" s="12">
        <f t="shared" si="26"/>
        <v>0.23526785714285725</v>
      </c>
      <c r="BP61" s="12">
        <f t="shared" si="26"/>
        <v>0.21981700513278291</v>
      </c>
      <c r="BQ61" s="12">
        <f t="shared" si="26"/>
        <v>0.30327613104524187</v>
      </c>
      <c r="BR61" s="12">
        <f t="shared" si="26"/>
        <v>0.23965631196298753</v>
      </c>
      <c r="BS61" s="12">
        <f t="shared" si="26"/>
        <v>0.17090539165818919</v>
      </c>
      <c r="BT61" s="12">
        <f t="shared" si="26"/>
        <v>0.21139615194869266</v>
      </c>
      <c r="BU61" s="12">
        <f t="shared" si="26"/>
        <v>0.23715569447157647</v>
      </c>
      <c r="BV61" s="12">
        <f t="shared" si="26"/>
        <v>0.23205277454404349</v>
      </c>
      <c r="BW61" s="12">
        <f t="shared" si="26"/>
        <v>0.27242358443293813</v>
      </c>
      <c r="BX61" s="12">
        <f t="shared" si="26"/>
        <v>0.31679279624485113</v>
      </c>
      <c r="BY61" s="12">
        <f t="shared" si="26"/>
        <v>0.24804106998108622</v>
      </c>
      <c r="BZ61" s="12">
        <f t="shared" si="26"/>
        <v>0.26824703680598883</v>
      </c>
      <c r="CA61" s="12">
        <f t="shared" si="26"/>
        <v>0.30481179666278613</v>
      </c>
      <c r="CB61" s="12">
        <f t="shared" si="26"/>
        <v>0.2552589911784664</v>
      </c>
      <c r="CC61" s="12">
        <f t="shared" si="26"/>
        <v>0.19447408988497572</v>
      </c>
      <c r="CD61" s="12">
        <f t="shared" si="26"/>
        <v>0.29134018520402971</v>
      </c>
      <c r="CE61" s="12">
        <f t="shared" si="26"/>
        <v>0.17048579285059584</v>
      </c>
      <c r="CF61" s="12">
        <f t="shared" si="26"/>
        <v>0.20176972939602833</v>
      </c>
      <c r="CG61" s="12">
        <f t="shared" si="26"/>
        <v>0.2162818955042527</v>
      </c>
      <c r="CH61" s="12">
        <f t="shared" si="26"/>
        <v>0.23694457169033434</v>
      </c>
      <c r="CI61" s="12">
        <f t="shared" si="26"/>
        <v>0.22775039523853802</v>
      </c>
      <c r="CJ61" s="12">
        <f t="shared" si="26"/>
        <v>0.26527760132130607</v>
      </c>
      <c r="CK61" s="12">
        <f t="shared" si="26"/>
        <v>0.31910154074624097</v>
      </c>
      <c r="CL61" s="12">
        <f t="shared" si="26"/>
        <v>0.23970378069377685</v>
      </c>
      <c r="CM61" s="12">
        <f t="shared" si="26"/>
        <v>0.26355063550635505</v>
      </c>
      <c r="CN61" s="12">
        <f t="shared" si="26"/>
        <v>0.30840568271507496</v>
      </c>
      <c r="CO61" s="12">
        <f t="shared" si="26"/>
        <v>0.18739528289728047</v>
      </c>
      <c r="CP61" s="12">
        <f t="shared" si="26"/>
        <v>0.17123056118999314</v>
      </c>
      <c r="CQ61" s="12">
        <f t="shared" si="26"/>
        <v>0.31341982958946546</v>
      </c>
      <c r="CR61" s="12">
        <f t="shared" si="26"/>
        <v>0.183170515097691</v>
      </c>
      <c r="CS61" s="12">
        <f t="shared" si="26"/>
        <v>0.15421427873815807</v>
      </c>
      <c r="CT61" s="12">
        <f t="shared" si="26"/>
        <v>0.27778733654507914</v>
      </c>
      <c r="CU61" s="12">
        <f t="shared" si="26"/>
        <v>0.24876746096959745</v>
      </c>
      <c r="CV61" s="12">
        <f t="shared" si="26"/>
        <v>0.24514871621049061</v>
      </c>
      <c r="CW61" s="12">
        <f t="shared" si="26"/>
        <v>0.29181351324136551</v>
      </c>
      <c r="CX61" s="12">
        <f t="shared" si="26"/>
        <v>0.32853682860806388</v>
      </c>
      <c r="CY61" s="12">
        <f t="shared" si="26"/>
        <v>0.24452830188679253</v>
      </c>
      <c r="CZ61" s="12">
        <f t="shared" si="26"/>
        <v>0.27428301664109522</v>
      </c>
      <c r="DA61" s="12">
        <f t="shared" si="26"/>
        <v>0.32940729483282671</v>
      </c>
      <c r="DB61" s="12">
        <f t="shared" si="26"/>
        <v>0.23025074143974111</v>
      </c>
      <c r="DC61" s="12">
        <f t="shared" si="26"/>
        <v>0.23629668595476072</v>
      </c>
      <c r="DD61" s="12">
        <f t="shared" si="26"/>
        <v>0.20163891552610935</v>
      </c>
      <c r="DE61" s="12">
        <f t="shared" si="26"/>
        <v>0.25894417900011657</v>
      </c>
      <c r="DF61" s="12">
        <f t="shared" si="26"/>
        <v>0.19653413231840622</v>
      </c>
      <c r="DG61" s="12">
        <f t="shared" si="26"/>
        <v>0.14945401920799894</v>
      </c>
      <c r="DH61" s="12">
        <f t="shared" si="26"/>
        <v>0.25775898520084572</v>
      </c>
    </row>
    <row r="62" spans="1:112" x14ac:dyDescent="0.2">
      <c r="A62" s="18">
        <v>7</v>
      </c>
      <c r="B62" s="19" t="s">
        <v>27</v>
      </c>
      <c r="C62" s="20" t="s">
        <v>20</v>
      </c>
      <c r="D62" s="18">
        <v>1</v>
      </c>
      <c r="E62" s="18">
        <v>1</v>
      </c>
      <c r="F62" s="19">
        <v>0</v>
      </c>
      <c r="G62" s="18">
        <v>232</v>
      </c>
      <c r="H62" s="18">
        <v>470</v>
      </c>
      <c r="I62" s="18">
        <v>288</v>
      </c>
      <c r="J62" s="18">
        <v>0</v>
      </c>
      <c r="K62" s="18">
        <v>338</v>
      </c>
      <c r="L62" s="18">
        <v>236</v>
      </c>
      <c r="M62" s="18">
        <v>0</v>
      </c>
      <c r="N62" s="18">
        <v>252</v>
      </c>
      <c r="O62" s="18">
        <v>400</v>
      </c>
      <c r="P62" s="18">
        <v>42</v>
      </c>
      <c r="Q62" s="18">
        <v>186</v>
      </c>
      <c r="R62" s="18">
        <v>716</v>
      </c>
      <c r="S62" s="18">
        <v>50</v>
      </c>
      <c r="T62" s="18">
        <v>330</v>
      </c>
      <c r="U62" s="18">
        <v>320</v>
      </c>
      <c r="V62" s="18">
        <v>272</v>
      </c>
      <c r="W62" s="18">
        <v>4</v>
      </c>
      <c r="X62" s="18">
        <v>130</v>
      </c>
      <c r="Y62" s="18">
        <v>216</v>
      </c>
      <c r="Z62" s="18">
        <v>2</v>
      </c>
      <c r="AA62" s="18">
        <v>436</v>
      </c>
      <c r="AB62" s="18">
        <v>520</v>
      </c>
      <c r="AC62" s="18">
        <v>160</v>
      </c>
      <c r="AD62" s="18">
        <v>490</v>
      </c>
      <c r="AE62" s="18">
        <v>848</v>
      </c>
      <c r="AF62" s="18">
        <v>460</v>
      </c>
      <c r="AG62" s="18">
        <v>238</v>
      </c>
      <c r="AH62" s="18">
        <v>344</v>
      </c>
      <c r="AI62" s="18">
        <v>218</v>
      </c>
      <c r="AJ62" s="18">
        <v>2</v>
      </c>
      <c r="AK62" s="18">
        <v>234</v>
      </c>
      <c r="AL62" s="18">
        <v>282</v>
      </c>
      <c r="AM62" s="18">
        <v>2</v>
      </c>
      <c r="AN62" s="18">
        <v>430</v>
      </c>
      <c r="AO62" s="18">
        <v>806</v>
      </c>
      <c r="AP62" s="18">
        <v>54</v>
      </c>
      <c r="AQ62" s="18">
        <v>552</v>
      </c>
      <c r="AR62" s="18">
        <v>646</v>
      </c>
      <c r="AS62" s="18">
        <v>152</v>
      </c>
      <c r="AT62" s="18">
        <v>254</v>
      </c>
      <c r="AU62" s="18">
        <v>468</v>
      </c>
      <c r="AV62" s="18">
        <v>236</v>
      </c>
      <c r="AW62" s="18">
        <v>8</v>
      </c>
      <c r="AX62" s="18">
        <v>282</v>
      </c>
      <c r="AY62" s="18">
        <v>280</v>
      </c>
      <c r="AZ62" s="18">
        <v>0</v>
      </c>
      <c r="BA62" s="18">
        <v>284</v>
      </c>
      <c r="BB62" s="18">
        <v>384</v>
      </c>
      <c r="BC62" s="18">
        <v>530</v>
      </c>
      <c r="BD62" s="18">
        <v>120</v>
      </c>
      <c r="BE62" s="18">
        <v>572</v>
      </c>
      <c r="BF62" s="18">
        <v>434</v>
      </c>
      <c r="BG62" s="53">
        <v>216</v>
      </c>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c r="CX62" s="18"/>
      <c r="CY62" s="18"/>
      <c r="CZ62" s="18"/>
      <c r="DA62" s="18"/>
      <c r="DB62" s="18"/>
      <c r="DC62" s="18"/>
      <c r="DD62" s="18"/>
      <c r="DE62" s="18"/>
      <c r="DF62" s="18"/>
      <c r="DG62" s="18"/>
      <c r="DH62" s="18"/>
    </row>
    <row r="63" spans="1:112" x14ac:dyDescent="0.2">
      <c r="A63" s="36">
        <v>7</v>
      </c>
      <c r="B63" s="37" t="s">
        <v>27</v>
      </c>
      <c r="C63" s="38" t="s">
        <v>21</v>
      </c>
      <c r="D63" s="36">
        <v>1</v>
      </c>
      <c r="E63" s="36">
        <v>1</v>
      </c>
      <c r="F63" s="37">
        <v>1</v>
      </c>
      <c r="G63" s="36">
        <v>2666</v>
      </c>
      <c r="H63" s="36">
        <v>4384</v>
      </c>
      <c r="I63" s="36">
        <v>4462</v>
      </c>
      <c r="J63" s="36">
        <v>5446</v>
      </c>
      <c r="K63" s="36">
        <v>2690</v>
      </c>
      <c r="L63" s="36">
        <v>3324</v>
      </c>
      <c r="M63" s="36">
        <v>5042</v>
      </c>
      <c r="N63" s="36">
        <v>2648</v>
      </c>
      <c r="O63" s="36">
        <v>2912</v>
      </c>
      <c r="P63" s="36">
        <v>3442</v>
      </c>
      <c r="Q63" s="36">
        <v>1968</v>
      </c>
      <c r="R63" s="36">
        <v>2266</v>
      </c>
      <c r="S63" s="36">
        <v>3970</v>
      </c>
      <c r="T63" s="36">
        <v>4392</v>
      </c>
      <c r="U63" s="36">
        <v>3000</v>
      </c>
      <c r="V63" s="36">
        <v>5630</v>
      </c>
      <c r="W63" s="36">
        <v>6016</v>
      </c>
      <c r="X63" s="36">
        <v>1398</v>
      </c>
      <c r="Y63" s="36">
        <v>3286</v>
      </c>
      <c r="Z63" s="36">
        <v>2502</v>
      </c>
      <c r="AA63" s="36">
        <v>2872</v>
      </c>
      <c r="AB63" s="36">
        <v>2620</v>
      </c>
      <c r="AC63" s="36">
        <v>4952</v>
      </c>
      <c r="AD63" s="36">
        <v>4012</v>
      </c>
      <c r="AE63" s="36">
        <v>3672</v>
      </c>
      <c r="AF63" s="36">
        <v>3914</v>
      </c>
      <c r="AG63" s="36">
        <v>3782</v>
      </c>
      <c r="AH63" s="36">
        <v>4480</v>
      </c>
      <c r="AI63" s="36">
        <v>3454</v>
      </c>
      <c r="AJ63" s="36">
        <v>5528</v>
      </c>
      <c r="AK63" s="36">
        <v>3028</v>
      </c>
      <c r="AL63" s="36">
        <v>5444</v>
      </c>
      <c r="AM63" s="36">
        <v>5330</v>
      </c>
      <c r="AN63" s="36">
        <v>3104</v>
      </c>
      <c r="AO63" s="36">
        <v>3458</v>
      </c>
      <c r="AP63" s="36">
        <v>5252</v>
      </c>
      <c r="AQ63" s="36">
        <v>5310</v>
      </c>
      <c r="AR63" s="36">
        <v>2852</v>
      </c>
      <c r="AS63" s="36">
        <v>5414</v>
      </c>
      <c r="AT63" s="36">
        <v>4058</v>
      </c>
      <c r="AU63" s="36">
        <v>4652</v>
      </c>
      <c r="AV63" s="36">
        <v>4272</v>
      </c>
      <c r="AW63" s="36">
        <v>7380</v>
      </c>
      <c r="AX63" s="36">
        <v>2526</v>
      </c>
      <c r="AY63" s="36">
        <v>3588</v>
      </c>
      <c r="AZ63" s="36">
        <v>4100</v>
      </c>
      <c r="BA63" s="36">
        <v>4550</v>
      </c>
      <c r="BB63" s="36">
        <v>3836</v>
      </c>
      <c r="BC63" s="36">
        <v>3500</v>
      </c>
      <c r="BD63" s="36">
        <v>5228</v>
      </c>
      <c r="BE63" s="36">
        <v>3694</v>
      </c>
      <c r="BF63" s="36">
        <v>1718</v>
      </c>
      <c r="BG63" s="59">
        <v>7312</v>
      </c>
      <c r="BH63" s="36">
        <f>SUM(G63,G62,G59,G58)/SUM(G56:G63)</f>
        <v>0.25533919597989951</v>
      </c>
      <c r="BI63" s="36">
        <f t="shared" ref="BI63:DH63" si="27">SUM(H63,H62,H59,H58)/SUM(H56:H63)</f>
        <v>0.27260865201244605</v>
      </c>
      <c r="BJ63" s="36">
        <f t="shared" si="27"/>
        <v>0.30057155665135044</v>
      </c>
      <c r="BK63" s="36">
        <f t="shared" si="27"/>
        <v>0.35646977706274419</v>
      </c>
      <c r="BL63" s="36">
        <f t="shared" si="27"/>
        <v>0.27185937263221699</v>
      </c>
      <c r="BM63" s="36">
        <f t="shared" si="27"/>
        <v>0.29180957607353547</v>
      </c>
      <c r="BN63" s="36">
        <f t="shared" si="27"/>
        <v>0.36916461916461918</v>
      </c>
      <c r="BO63" s="36">
        <f t="shared" si="27"/>
        <v>0.2474702380952381</v>
      </c>
      <c r="BP63" s="36">
        <f t="shared" si="27"/>
        <v>0.21490738674403034</v>
      </c>
      <c r="BQ63" s="36">
        <f t="shared" si="27"/>
        <v>0.32199687987519499</v>
      </c>
      <c r="BR63" s="36">
        <f t="shared" si="27"/>
        <v>0.18995373430270984</v>
      </c>
      <c r="BS63" s="36">
        <f t="shared" si="27"/>
        <v>0.14281242663745208</v>
      </c>
      <c r="BT63" s="36">
        <f t="shared" si="27"/>
        <v>0.33090774543660584</v>
      </c>
      <c r="BU63" s="36">
        <f t="shared" si="27"/>
        <v>0.25073256495409257</v>
      </c>
      <c r="BV63" s="36">
        <f t="shared" si="27"/>
        <v>0.23800284568619842</v>
      </c>
      <c r="BW63" s="36">
        <f t="shared" si="27"/>
        <v>0.28202772674127274</v>
      </c>
      <c r="BX63" s="36">
        <f t="shared" si="27"/>
        <v>0.33365264872114186</v>
      </c>
      <c r="BY63" s="36">
        <f t="shared" si="27"/>
        <v>0.23750337746554986</v>
      </c>
      <c r="BZ63" s="36">
        <f t="shared" si="27"/>
        <v>0.26525265127885217</v>
      </c>
      <c r="CA63" s="36">
        <f t="shared" si="27"/>
        <v>0.31121459060923556</v>
      </c>
      <c r="CB63" s="36">
        <f t="shared" si="27"/>
        <v>0.21216919249038679</v>
      </c>
      <c r="CC63" s="36">
        <f t="shared" si="27"/>
        <v>0.21332859006284832</v>
      </c>
      <c r="CD63" s="36">
        <f t="shared" si="27"/>
        <v>0.30456904446931921</v>
      </c>
      <c r="CE63" s="36">
        <f t="shared" si="27"/>
        <v>0.31587992667277726</v>
      </c>
      <c r="CF63" s="36">
        <f t="shared" si="27"/>
        <v>0.25527317625270091</v>
      </c>
      <c r="CG63" s="36">
        <f t="shared" si="27"/>
        <v>0.29426709378106702</v>
      </c>
      <c r="CH63" s="36">
        <f t="shared" si="27"/>
        <v>0.25240494732020158</v>
      </c>
      <c r="CI63" s="36">
        <f t="shared" si="27"/>
        <v>0.25397563470659351</v>
      </c>
      <c r="CJ63" s="36">
        <f t="shared" si="27"/>
        <v>0.26807267183331218</v>
      </c>
      <c r="CK63" s="36">
        <f t="shared" si="27"/>
        <v>0.30620011137924635</v>
      </c>
      <c r="CL63" s="36">
        <f t="shared" si="27"/>
        <v>0.24061322593218137</v>
      </c>
      <c r="CM63" s="36">
        <f t="shared" si="27"/>
        <v>0.26699466994669946</v>
      </c>
      <c r="CN63" s="36">
        <f t="shared" si="27"/>
        <v>0.31245067087608525</v>
      </c>
      <c r="CO63" s="36">
        <f t="shared" si="27"/>
        <v>0.26433818791081326</v>
      </c>
      <c r="CP63" s="36">
        <f t="shared" si="27"/>
        <v>0.2137423935091278</v>
      </c>
      <c r="CQ63" s="36">
        <f t="shared" si="27"/>
        <v>0.30528659953524401</v>
      </c>
      <c r="CR63" s="36">
        <f t="shared" si="27"/>
        <v>0.37044849023090587</v>
      </c>
      <c r="CS63" s="36">
        <f t="shared" si="27"/>
        <v>0.19581990428752807</v>
      </c>
      <c r="CT63" s="36">
        <f t="shared" si="27"/>
        <v>0.29464900206469374</v>
      </c>
      <c r="CU63" s="36">
        <f t="shared" si="27"/>
        <v>0.23849630238290878</v>
      </c>
      <c r="CV63" s="36">
        <f t="shared" si="27"/>
        <v>0.2419286501143971</v>
      </c>
      <c r="CW63" s="36">
        <f t="shared" si="27"/>
        <v>0.26653911992749973</v>
      </c>
      <c r="CX63" s="36">
        <f t="shared" si="27"/>
        <v>0.32112836586408322</v>
      </c>
      <c r="CY63" s="36">
        <f t="shared" si="27"/>
        <v>0.24316981132075471</v>
      </c>
      <c r="CZ63" s="36">
        <f t="shared" si="27"/>
        <v>0.26802785318069161</v>
      </c>
      <c r="DA63" s="36">
        <f t="shared" si="27"/>
        <v>0.31294326241134751</v>
      </c>
      <c r="DB63" s="36">
        <f t="shared" si="27"/>
        <v>0.23905814685000448</v>
      </c>
      <c r="DC63" s="36">
        <f t="shared" si="27"/>
        <v>0.24576538663861125</v>
      </c>
      <c r="DD63" s="36">
        <f t="shared" si="27"/>
        <v>0.20826431871676401</v>
      </c>
      <c r="DE63" s="36">
        <f t="shared" si="27"/>
        <v>0.35648525812842324</v>
      </c>
      <c r="DF63" s="36">
        <f t="shared" si="27"/>
        <v>0.20147380354684591</v>
      </c>
      <c r="DG63" s="36">
        <f t="shared" si="27"/>
        <v>0.17063544270490724</v>
      </c>
      <c r="DH63" s="36">
        <f t="shared" si="27"/>
        <v>0.36820295983086682</v>
      </c>
    </row>
    <row r="64" spans="1:112" x14ac:dyDescent="0.2">
      <c r="A64" s="39">
        <v>8</v>
      </c>
      <c r="B64" s="40" t="s">
        <v>28</v>
      </c>
      <c r="C64" s="41" t="s">
        <v>17</v>
      </c>
      <c r="D64" s="39">
        <v>0</v>
      </c>
      <c r="E64" s="39">
        <v>0</v>
      </c>
      <c r="F64" s="40">
        <v>0</v>
      </c>
      <c r="G64" s="39">
        <v>74</v>
      </c>
      <c r="H64" s="39">
        <v>82</v>
      </c>
      <c r="I64" s="39">
        <v>82</v>
      </c>
      <c r="J64" s="39">
        <v>0</v>
      </c>
      <c r="K64" s="39">
        <v>92</v>
      </c>
      <c r="L64" s="39">
        <v>90</v>
      </c>
      <c r="M64" s="39">
        <v>0</v>
      </c>
      <c r="N64" s="39">
        <v>90</v>
      </c>
      <c r="O64" s="39">
        <v>108</v>
      </c>
      <c r="P64" s="39">
        <v>18</v>
      </c>
      <c r="Q64" s="39">
        <v>160</v>
      </c>
      <c r="R64" s="39">
        <v>214</v>
      </c>
      <c r="S64" s="39">
        <v>42</v>
      </c>
      <c r="T64" s="39">
        <v>46</v>
      </c>
      <c r="U64" s="39">
        <v>58</v>
      </c>
      <c r="V64" s="39">
        <v>74</v>
      </c>
      <c r="W64" s="39">
        <v>4</v>
      </c>
      <c r="X64" s="39">
        <v>52</v>
      </c>
      <c r="Y64" s="39">
        <v>90</v>
      </c>
      <c r="Z64" s="39">
        <v>0</v>
      </c>
      <c r="AA64" s="39">
        <v>132</v>
      </c>
      <c r="AB64" s="39">
        <v>116</v>
      </c>
      <c r="AC64" s="39">
        <v>58</v>
      </c>
      <c r="AD64" s="39">
        <v>154</v>
      </c>
      <c r="AE64" s="39">
        <v>10</v>
      </c>
      <c r="AF64" s="39">
        <v>54</v>
      </c>
      <c r="AG64" s="39">
        <v>56</v>
      </c>
      <c r="AH64" s="39">
        <v>114</v>
      </c>
      <c r="AI64" s="39">
        <v>58</v>
      </c>
      <c r="AJ64" s="39">
        <v>0</v>
      </c>
      <c r="AK64" s="39">
        <v>70</v>
      </c>
      <c r="AL64" s="39">
        <v>102</v>
      </c>
      <c r="AM64" s="39">
        <v>0</v>
      </c>
      <c r="AN64" s="39">
        <v>74</v>
      </c>
      <c r="AO64" s="39">
        <v>188</v>
      </c>
      <c r="AP64" s="39">
        <v>26</v>
      </c>
      <c r="AQ64" s="39">
        <v>94</v>
      </c>
      <c r="AR64" s="39">
        <v>212</v>
      </c>
      <c r="AS64" s="39">
        <v>4</v>
      </c>
      <c r="AT64" s="39">
        <v>48</v>
      </c>
      <c r="AU64" s="39">
        <v>92</v>
      </c>
      <c r="AV64" s="39">
        <v>58</v>
      </c>
      <c r="AW64" s="39">
        <v>0</v>
      </c>
      <c r="AX64" s="39">
        <v>112</v>
      </c>
      <c r="AY64" s="39">
        <v>66</v>
      </c>
      <c r="AZ64" s="39">
        <v>0</v>
      </c>
      <c r="BA64" s="39">
        <v>92</v>
      </c>
      <c r="BB64" s="39">
        <v>134</v>
      </c>
      <c r="BC64" s="39">
        <v>184</v>
      </c>
      <c r="BD64" s="39">
        <v>48</v>
      </c>
      <c r="BE64" s="39">
        <v>178</v>
      </c>
      <c r="BF64" s="39">
        <v>114</v>
      </c>
      <c r="BG64" s="60">
        <v>58</v>
      </c>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row>
    <row r="65" spans="1:112" x14ac:dyDescent="0.2">
      <c r="A65" s="18">
        <v>8</v>
      </c>
      <c r="B65" s="19" t="s">
        <v>28</v>
      </c>
      <c r="C65" s="20" t="s">
        <v>15</v>
      </c>
      <c r="D65" s="18">
        <v>0</v>
      </c>
      <c r="E65" s="18">
        <v>0</v>
      </c>
      <c r="F65" s="19">
        <v>1</v>
      </c>
      <c r="G65" s="18">
        <v>434</v>
      </c>
      <c r="H65" s="18">
        <v>608</v>
      </c>
      <c r="I65" s="18">
        <v>1010</v>
      </c>
      <c r="J65" s="18">
        <v>1270</v>
      </c>
      <c r="K65" s="18">
        <v>570</v>
      </c>
      <c r="L65" s="18">
        <v>1052</v>
      </c>
      <c r="M65" s="18">
        <v>978</v>
      </c>
      <c r="N65" s="18">
        <v>546</v>
      </c>
      <c r="O65" s="18">
        <v>516</v>
      </c>
      <c r="P65" s="18">
        <v>1056</v>
      </c>
      <c r="Q65" s="18">
        <v>674</v>
      </c>
      <c r="R65" s="18">
        <v>554</v>
      </c>
      <c r="S65" s="18">
        <v>668</v>
      </c>
      <c r="T65" s="18">
        <v>418</v>
      </c>
      <c r="U65" s="18">
        <v>622</v>
      </c>
      <c r="V65" s="18">
        <v>1124</v>
      </c>
      <c r="W65" s="18">
        <v>1150</v>
      </c>
      <c r="X65" s="18">
        <v>304</v>
      </c>
      <c r="Y65" s="18">
        <v>1136</v>
      </c>
      <c r="Z65" s="18">
        <v>998</v>
      </c>
      <c r="AA65" s="18">
        <v>782</v>
      </c>
      <c r="AB65" s="18">
        <v>370</v>
      </c>
      <c r="AC65" s="18">
        <v>1246</v>
      </c>
      <c r="AD65" s="18">
        <v>748</v>
      </c>
      <c r="AE65" s="18">
        <v>80</v>
      </c>
      <c r="AF65" s="18">
        <v>870</v>
      </c>
      <c r="AG65" s="18">
        <v>332</v>
      </c>
      <c r="AH65" s="18">
        <v>706</v>
      </c>
      <c r="AI65" s="18">
        <v>786</v>
      </c>
      <c r="AJ65" s="18">
        <v>1218</v>
      </c>
      <c r="AK65" s="18">
        <v>516</v>
      </c>
      <c r="AL65" s="18">
        <v>1342</v>
      </c>
      <c r="AM65" s="18">
        <v>1290</v>
      </c>
      <c r="AN65" s="18">
        <v>616</v>
      </c>
      <c r="AO65" s="18">
        <v>562</v>
      </c>
      <c r="AP65" s="18">
        <v>1646</v>
      </c>
      <c r="AQ65" s="18">
        <v>590</v>
      </c>
      <c r="AR65" s="18">
        <v>576</v>
      </c>
      <c r="AS65" s="18">
        <v>1652</v>
      </c>
      <c r="AT65" s="18">
        <v>468</v>
      </c>
      <c r="AU65" s="18">
        <v>704</v>
      </c>
      <c r="AV65" s="18">
        <v>804</v>
      </c>
      <c r="AW65" s="18">
        <v>1746</v>
      </c>
      <c r="AX65" s="18">
        <v>532</v>
      </c>
      <c r="AY65" s="18">
        <v>864</v>
      </c>
      <c r="AZ65" s="18">
        <v>1178</v>
      </c>
      <c r="BA65" s="18">
        <v>522</v>
      </c>
      <c r="BB65" s="18">
        <v>632</v>
      </c>
      <c r="BC65" s="18">
        <v>728</v>
      </c>
      <c r="BD65" s="18">
        <v>938</v>
      </c>
      <c r="BE65" s="18">
        <v>720</v>
      </c>
      <c r="BF65" s="18">
        <v>296</v>
      </c>
      <c r="BG65" s="53">
        <v>1180</v>
      </c>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c r="CX65" s="18"/>
      <c r="CY65" s="18"/>
      <c r="CZ65" s="18"/>
      <c r="DA65" s="18"/>
      <c r="DB65" s="18"/>
      <c r="DC65" s="18"/>
      <c r="DD65" s="18"/>
      <c r="DE65" s="18"/>
      <c r="DF65" s="18"/>
      <c r="DG65" s="18"/>
      <c r="DH65" s="18"/>
    </row>
    <row r="66" spans="1:112" x14ac:dyDescent="0.2">
      <c r="A66" s="18">
        <v>8</v>
      </c>
      <c r="B66" s="19" t="s">
        <v>28</v>
      </c>
      <c r="C66" s="20" t="s">
        <v>14</v>
      </c>
      <c r="D66" s="18">
        <v>0</v>
      </c>
      <c r="E66" s="18">
        <v>1</v>
      </c>
      <c r="F66" s="19">
        <v>0</v>
      </c>
      <c r="G66" s="18">
        <v>556</v>
      </c>
      <c r="H66" s="18">
        <v>968</v>
      </c>
      <c r="I66" s="18">
        <v>688</v>
      </c>
      <c r="J66" s="18">
        <v>6</v>
      </c>
      <c r="K66" s="18">
        <v>788</v>
      </c>
      <c r="L66" s="18">
        <v>728</v>
      </c>
      <c r="M66" s="18">
        <v>2</v>
      </c>
      <c r="N66" s="18">
        <v>712</v>
      </c>
      <c r="O66" s="18">
        <v>888</v>
      </c>
      <c r="P66" s="18">
        <v>44</v>
      </c>
      <c r="Q66" s="18">
        <v>1172</v>
      </c>
      <c r="R66" s="18">
        <v>1820</v>
      </c>
      <c r="S66" s="18">
        <v>146</v>
      </c>
      <c r="T66" s="18">
        <v>578</v>
      </c>
      <c r="U66" s="18">
        <v>758</v>
      </c>
      <c r="V66" s="18">
        <v>612</v>
      </c>
      <c r="W66" s="18">
        <v>0</v>
      </c>
      <c r="X66" s="18">
        <v>354</v>
      </c>
      <c r="Y66" s="18">
        <v>634</v>
      </c>
      <c r="Z66" s="18">
        <v>6</v>
      </c>
      <c r="AA66" s="18">
        <v>794</v>
      </c>
      <c r="AB66" s="18">
        <v>1172</v>
      </c>
      <c r="AC66" s="18">
        <v>288</v>
      </c>
      <c r="AD66" s="18">
        <v>1080</v>
      </c>
      <c r="AE66" s="18">
        <v>236</v>
      </c>
      <c r="AF66" s="18">
        <v>296</v>
      </c>
      <c r="AG66" s="18">
        <v>474</v>
      </c>
      <c r="AH66" s="18">
        <v>816</v>
      </c>
      <c r="AI66" s="18">
        <v>446</v>
      </c>
      <c r="AJ66" s="18">
        <v>2</v>
      </c>
      <c r="AK66" s="18">
        <v>648</v>
      </c>
      <c r="AL66" s="18">
        <v>734</v>
      </c>
      <c r="AM66" s="18">
        <v>2</v>
      </c>
      <c r="AN66" s="18">
        <v>616</v>
      </c>
      <c r="AO66" s="18">
        <v>1270</v>
      </c>
      <c r="AP66" s="18">
        <v>84</v>
      </c>
      <c r="AQ66" s="18">
        <v>798</v>
      </c>
      <c r="AR66" s="18">
        <v>2098</v>
      </c>
      <c r="AS66" s="18">
        <v>36</v>
      </c>
      <c r="AT66" s="18">
        <v>628</v>
      </c>
      <c r="AU66" s="18">
        <v>986</v>
      </c>
      <c r="AV66" s="18">
        <v>390</v>
      </c>
      <c r="AW66" s="18">
        <v>6</v>
      </c>
      <c r="AX66" s="18">
        <v>602</v>
      </c>
      <c r="AY66" s="18">
        <v>620</v>
      </c>
      <c r="AZ66" s="18">
        <v>2</v>
      </c>
      <c r="BA66" s="18">
        <v>836</v>
      </c>
      <c r="BB66" s="18">
        <v>756</v>
      </c>
      <c r="BC66" s="18">
        <v>1550</v>
      </c>
      <c r="BD66" s="18">
        <v>344</v>
      </c>
      <c r="BE66" s="18">
        <v>1600</v>
      </c>
      <c r="BF66" s="18">
        <v>892</v>
      </c>
      <c r="BG66" s="53">
        <v>546</v>
      </c>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row>
    <row r="67" spans="1:112" x14ac:dyDescent="0.2">
      <c r="A67" s="15">
        <v>8</v>
      </c>
      <c r="B67" s="16" t="s">
        <v>28</v>
      </c>
      <c r="C67" s="17" t="s">
        <v>18</v>
      </c>
      <c r="D67" s="15">
        <v>0</v>
      </c>
      <c r="E67" s="15">
        <v>1</v>
      </c>
      <c r="F67" s="16">
        <v>1</v>
      </c>
      <c r="G67" s="15">
        <v>3782</v>
      </c>
      <c r="H67" s="15">
        <v>6378</v>
      </c>
      <c r="I67" s="15">
        <v>7896</v>
      </c>
      <c r="J67" s="15">
        <v>9420</v>
      </c>
      <c r="K67" s="15">
        <v>5330</v>
      </c>
      <c r="L67" s="15">
        <v>8066</v>
      </c>
      <c r="M67" s="15">
        <v>7828</v>
      </c>
      <c r="N67" s="15">
        <v>3058</v>
      </c>
      <c r="O67" s="15">
        <v>3426</v>
      </c>
      <c r="P67" s="15">
        <v>4808</v>
      </c>
      <c r="Q67" s="15">
        <v>4790</v>
      </c>
      <c r="R67" s="15">
        <v>3850</v>
      </c>
      <c r="S67" s="15">
        <v>3554</v>
      </c>
      <c r="T67" s="15">
        <v>5914</v>
      </c>
      <c r="U67" s="15">
        <v>4528</v>
      </c>
      <c r="V67" s="15">
        <v>8252</v>
      </c>
      <c r="W67" s="15">
        <v>8698</v>
      </c>
      <c r="X67" s="15">
        <v>1956</v>
      </c>
      <c r="Y67" s="15">
        <v>6446</v>
      </c>
      <c r="Z67" s="15">
        <v>5502</v>
      </c>
      <c r="AA67" s="15">
        <v>4714</v>
      </c>
      <c r="AB67" s="15">
        <v>3374</v>
      </c>
      <c r="AC67" s="15">
        <v>7428</v>
      </c>
      <c r="AD67" s="15">
        <v>4952</v>
      </c>
      <c r="AE67" s="15">
        <v>854</v>
      </c>
      <c r="AF67" s="15">
        <v>3726</v>
      </c>
      <c r="AG67" s="15">
        <v>5056</v>
      </c>
      <c r="AH67" s="15">
        <v>5184</v>
      </c>
      <c r="AI67" s="15">
        <v>5222</v>
      </c>
      <c r="AJ67" s="15">
        <v>7708</v>
      </c>
      <c r="AK67" s="15">
        <v>4140</v>
      </c>
      <c r="AL67" s="15">
        <v>8102</v>
      </c>
      <c r="AM67" s="15">
        <v>7636</v>
      </c>
      <c r="AN67" s="15">
        <v>4520</v>
      </c>
      <c r="AO67" s="15">
        <v>4974</v>
      </c>
      <c r="AP67" s="15">
        <v>7874</v>
      </c>
      <c r="AQ67" s="15">
        <v>5460</v>
      </c>
      <c r="AR67" s="15">
        <v>5704</v>
      </c>
      <c r="AS67" s="15">
        <v>8552</v>
      </c>
      <c r="AT67" s="15">
        <v>5344</v>
      </c>
      <c r="AU67" s="15">
        <v>6476</v>
      </c>
      <c r="AV67" s="15">
        <v>3330</v>
      </c>
      <c r="AW67" s="15">
        <v>8832</v>
      </c>
      <c r="AX67" s="15">
        <v>3720</v>
      </c>
      <c r="AY67" s="15">
        <v>5800</v>
      </c>
      <c r="AZ67" s="15">
        <v>6950</v>
      </c>
      <c r="BA67" s="15">
        <v>6822</v>
      </c>
      <c r="BB67" s="15">
        <v>5644</v>
      </c>
      <c r="BC67" s="15">
        <v>6104</v>
      </c>
      <c r="BD67" s="15">
        <v>7448</v>
      </c>
      <c r="BE67" s="15">
        <v>5690</v>
      </c>
      <c r="BF67" s="15">
        <v>1902</v>
      </c>
      <c r="BG67" s="52">
        <v>11142</v>
      </c>
      <c r="BH67" s="15">
        <f>SUM(G64:G67)/SUM(G64:G71)</f>
        <v>0.27719940510239105</v>
      </c>
      <c r="BI67" s="15">
        <f t="shared" ref="BI67:DH67" si="28">SUM(H64:H67)/SUM(H64:H71)</f>
        <v>0.36663929190619582</v>
      </c>
      <c r="BJ67" s="15">
        <f t="shared" si="28"/>
        <v>0.38430375724839144</v>
      </c>
      <c r="BK67" s="15">
        <f t="shared" si="28"/>
        <v>0.44903442485306466</v>
      </c>
      <c r="BL67" s="15">
        <f t="shared" si="28"/>
        <v>0.34787070292457672</v>
      </c>
      <c r="BM67" s="15">
        <f t="shared" si="28"/>
        <v>0.35684528085045253</v>
      </c>
      <c r="BN67" s="15">
        <f t="shared" si="28"/>
        <v>0.40489105451870921</v>
      </c>
      <c r="BO67" s="15">
        <f t="shared" si="28"/>
        <v>0.23805921763561702</v>
      </c>
      <c r="BP67" s="15">
        <f t="shared" si="28"/>
        <v>0.19869628198937711</v>
      </c>
      <c r="BQ67" s="15">
        <f t="shared" si="28"/>
        <v>0.29662628891780957</v>
      </c>
      <c r="BR67" s="15">
        <f t="shared" si="28"/>
        <v>0.20421900354588618</v>
      </c>
      <c r="BS67" s="15">
        <f t="shared" si="28"/>
        <v>0.17692645927228756</v>
      </c>
      <c r="BT67" s="15">
        <f t="shared" si="28"/>
        <v>0.17030972426044644</v>
      </c>
      <c r="BU67" s="15">
        <f t="shared" si="28"/>
        <v>0.26610558530986994</v>
      </c>
      <c r="BV67" s="15">
        <f t="shared" si="28"/>
        <v>0.26949137230102088</v>
      </c>
      <c r="BW67" s="15">
        <f t="shared" si="28"/>
        <v>0.32743247640741946</v>
      </c>
      <c r="BX67" s="15">
        <f t="shared" si="28"/>
        <v>0.36322076389912994</v>
      </c>
      <c r="BY67" s="15">
        <f t="shared" si="28"/>
        <v>0.28586746729573237</v>
      </c>
      <c r="BZ67" s="15">
        <f t="shared" si="28"/>
        <v>0.34940265858993774</v>
      </c>
      <c r="CA67" s="15">
        <f t="shared" si="28"/>
        <v>0.39140897605582964</v>
      </c>
      <c r="CB67" s="15">
        <f t="shared" si="28"/>
        <v>0.23672957829548805</v>
      </c>
      <c r="CC67" s="15">
        <f t="shared" si="28"/>
        <v>0.2105615532680559</v>
      </c>
      <c r="CD67" s="15">
        <f t="shared" si="28"/>
        <v>0.3188180404354588</v>
      </c>
      <c r="CE67" s="15">
        <f t="shared" si="28"/>
        <v>0.25549005158437732</v>
      </c>
      <c r="CF67" s="15">
        <f t="shared" si="28"/>
        <v>0.16624401239785855</v>
      </c>
      <c r="CG67" s="15">
        <f t="shared" si="28"/>
        <v>0.19684788665127756</v>
      </c>
      <c r="CH67" s="15">
        <f t="shared" si="28"/>
        <v>0.25396961634194487</v>
      </c>
      <c r="CI67" s="15">
        <f t="shared" si="28"/>
        <v>0.24943310657596371</v>
      </c>
      <c r="CJ67" s="15">
        <f t="shared" si="28"/>
        <v>0.29212273461331417</v>
      </c>
      <c r="CK67" s="15">
        <f t="shared" si="28"/>
        <v>0.33606865918843637</v>
      </c>
      <c r="CL67" s="15">
        <f t="shared" si="28"/>
        <v>0.25421002838221379</v>
      </c>
      <c r="CM67" s="15">
        <f t="shared" si="28"/>
        <v>0.28553969223932002</v>
      </c>
      <c r="CN67" s="15">
        <f t="shared" si="28"/>
        <v>0.33892642927644068</v>
      </c>
      <c r="CO67" s="15">
        <f t="shared" si="28"/>
        <v>0.27742857142857141</v>
      </c>
      <c r="CP67" s="15">
        <f t="shared" si="28"/>
        <v>0.22135713381440689</v>
      </c>
      <c r="CQ67" s="15">
        <f t="shared" si="28"/>
        <v>0.33377235546929157</v>
      </c>
      <c r="CR67" s="15">
        <f t="shared" si="28"/>
        <v>0.29288667622985404</v>
      </c>
      <c r="CS67" s="15">
        <f t="shared" si="28"/>
        <v>0.32461643110875971</v>
      </c>
      <c r="CT67" s="15">
        <f t="shared" si="28"/>
        <v>0.32649158592554817</v>
      </c>
      <c r="CU67" s="15">
        <f t="shared" si="28"/>
        <v>0.25290403056053634</v>
      </c>
      <c r="CV67" s="15">
        <f t="shared" si="28"/>
        <v>0.26175985799416762</v>
      </c>
      <c r="CW67" s="15">
        <f t="shared" si="28"/>
        <v>0.3110236220472441</v>
      </c>
      <c r="CX67" s="15">
        <f t="shared" si="28"/>
        <v>0.35890132248219736</v>
      </c>
      <c r="CY67" s="15">
        <f t="shared" si="28"/>
        <v>0.25352256483561364</v>
      </c>
      <c r="CZ67" s="15">
        <f t="shared" si="28"/>
        <v>0.2998286693318104</v>
      </c>
      <c r="DA67" s="15">
        <f t="shared" si="28"/>
        <v>0.33091826766525562</v>
      </c>
      <c r="DB67" s="15">
        <f t="shared" si="28"/>
        <v>0.2654344756770633</v>
      </c>
      <c r="DC67" s="15">
        <f t="shared" si="28"/>
        <v>0.27284495887907401</v>
      </c>
      <c r="DD67" s="15">
        <f t="shared" si="28"/>
        <v>0.27907734410634</v>
      </c>
      <c r="DE67" s="15">
        <f t="shared" si="28"/>
        <v>0.34047009541540607</v>
      </c>
      <c r="DF67" s="15">
        <f t="shared" si="28"/>
        <v>0.23765020026702269</v>
      </c>
      <c r="DG67" s="15">
        <f t="shared" si="28"/>
        <v>0.14374158815612381</v>
      </c>
      <c r="DH67" s="15">
        <f t="shared" si="28"/>
        <v>0.44416191327056559</v>
      </c>
    </row>
    <row r="68" spans="1:112" x14ac:dyDescent="0.2">
      <c r="A68" s="18">
        <v>8</v>
      </c>
      <c r="B68" s="19" t="s">
        <v>28</v>
      </c>
      <c r="C68" s="20" t="s">
        <v>13</v>
      </c>
      <c r="D68" s="18">
        <v>1</v>
      </c>
      <c r="E68" s="18">
        <v>0</v>
      </c>
      <c r="F68" s="19">
        <v>0</v>
      </c>
      <c r="G68" s="18">
        <v>296</v>
      </c>
      <c r="H68" s="18">
        <v>322</v>
      </c>
      <c r="I68" s="18">
        <v>242</v>
      </c>
      <c r="J68" s="18">
        <v>4</v>
      </c>
      <c r="K68" s="18">
        <v>328</v>
      </c>
      <c r="L68" s="18">
        <v>342</v>
      </c>
      <c r="M68" s="18">
        <v>4</v>
      </c>
      <c r="N68" s="18">
        <v>532</v>
      </c>
      <c r="O68" s="18">
        <v>842</v>
      </c>
      <c r="P68" s="18">
        <v>56</v>
      </c>
      <c r="Q68" s="18">
        <v>912</v>
      </c>
      <c r="R68" s="18">
        <v>1492</v>
      </c>
      <c r="S68" s="18">
        <v>242</v>
      </c>
      <c r="T68" s="18">
        <v>326</v>
      </c>
      <c r="U68" s="18">
        <v>452</v>
      </c>
      <c r="V68" s="18">
        <v>344</v>
      </c>
      <c r="W68" s="18">
        <v>2</v>
      </c>
      <c r="X68" s="18">
        <v>176</v>
      </c>
      <c r="Y68" s="18">
        <v>356</v>
      </c>
      <c r="Z68" s="18">
        <v>2</v>
      </c>
      <c r="AA68" s="18">
        <v>700</v>
      </c>
      <c r="AB68" s="18">
        <v>840</v>
      </c>
      <c r="AC68" s="18">
        <v>190</v>
      </c>
      <c r="AD68" s="18">
        <v>636</v>
      </c>
      <c r="AE68" s="18">
        <v>164</v>
      </c>
      <c r="AF68" s="18">
        <v>366</v>
      </c>
      <c r="AG68" s="18">
        <v>280</v>
      </c>
      <c r="AH68" s="18">
        <v>582</v>
      </c>
      <c r="AI68" s="18">
        <v>326</v>
      </c>
      <c r="AJ68" s="18">
        <v>10</v>
      </c>
      <c r="AK68" s="18">
        <v>412</v>
      </c>
      <c r="AL68" s="18">
        <v>550</v>
      </c>
      <c r="AM68" s="18">
        <v>2</v>
      </c>
      <c r="AN68" s="18">
        <v>364</v>
      </c>
      <c r="AO68" s="18">
        <v>836</v>
      </c>
      <c r="AP68" s="18">
        <v>72</v>
      </c>
      <c r="AQ68" s="18">
        <v>354</v>
      </c>
      <c r="AR68" s="18">
        <v>682</v>
      </c>
      <c r="AS68" s="18">
        <v>18</v>
      </c>
      <c r="AT68" s="18">
        <v>396</v>
      </c>
      <c r="AU68" s="18">
        <v>634</v>
      </c>
      <c r="AV68" s="18">
        <v>228</v>
      </c>
      <c r="AW68" s="18">
        <v>0</v>
      </c>
      <c r="AX68" s="18">
        <v>404</v>
      </c>
      <c r="AY68" s="18">
        <v>372</v>
      </c>
      <c r="AZ68" s="18">
        <v>0</v>
      </c>
      <c r="BA68" s="18">
        <v>478</v>
      </c>
      <c r="BB68" s="18">
        <v>378</v>
      </c>
      <c r="BC68" s="18">
        <v>734</v>
      </c>
      <c r="BD68" s="18">
        <v>184</v>
      </c>
      <c r="BE68" s="18">
        <v>990</v>
      </c>
      <c r="BF68" s="18">
        <v>860</v>
      </c>
      <c r="BG68" s="53">
        <v>110</v>
      </c>
      <c r="BH68" s="18"/>
      <c r="BI68" s="18"/>
      <c r="BJ68" s="18"/>
      <c r="BK68" s="18"/>
      <c r="BL68" s="18"/>
      <c r="BM68" s="18"/>
      <c r="BN68" s="18"/>
      <c r="BO68" s="18"/>
      <c r="BP68" s="18"/>
      <c r="BQ68" s="18"/>
      <c r="BR68" s="18"/>
      <c r="BS68" s="18"/>
      <c r="BT68" s="18"/>
      <c r="BU68" s="18"/>
      <c r="BV68" s="18"/>
      <c r="BW68" s="18"/>
      <c r="BX68" s="18"/>
      <c r="BY68" s="18"/>
      <c r="BZ68" s="18"/>
      <c r="CA68" s="18"/>
      <c r="CB68" s="18"/>
      <c r="CC68" s="18"/>
      <c r="CD68" s="18"/>
      <c r="CE68" s="18"/>
      <c r="CF68" s="18"/>
      <c r="CG68" s="18"/>
      <c r="CH68" s="18"/>
      <c r="CI68" s="18"/>
      <c r="CJ68" s="18"/>
      <c r="CK68" s="18"/>
      <c r="CL68" s="18"/>
      <c r="CM68" s="18"/>
      <c r="CN68" s="18"/>
      <c r="CO68" s="18"/>
      <c r="CP68" s="18"/>
      <c r="CQ68" s="18"/>
      <c r="CR68" s="18"/>
      <c r="CS68" s="18"/>
      <c r="CT68" s="18"/>
      <c r="CU68" s="18"/>
      <c r="CV68" s="18"/>
      <c r="CW68" s="18"/>
      <c r="CX68" s="18"/>
      <c r="CY68" s="18"/>
      <c r="CZ68" s="18"/>
      <c r="DA68" s="18"/>
      <c r="DB68" s="18"/>
      <c r="DC68" s="18"/>
      <c r="DD68" s="18"/>
      <c r="DE68" s="18"/>
      <c r="DF68" s="18"/>
      <c r="DG68" s="18"/>
      <c r="DH68" s="18"/>
    </row>
    <row r="69" spans="1:112" x14ac:dyDescent="0.2">
      <c r="A69" s="15">
        <v>8</v>
      </c>
      <c r="B69" s="16" t="s">
        <v>28</v>
      </c>
      <c r="C69" s="17" t="s">
        <v>19</v>
      </c>
      <c r="D69" s="15">
        <v>1</v>
      </c>
      <c r="E69" s="15">
        <v>0</v>
      </c>
      <c r="F69" s="16">
        <v>1</v>
      </c>
      <c r="G69" s="15">
        <v>3754</v>
      </c>
      <c r="H69" s="15">
        <v>3552</v>
      </c>
      <c r="I69" s="15">
        <v>5180</v>
      </c>
      <c r="J69" s="15">
        <v>5596</v>
      </c>
      <c r="K69" s="15">
        <v>3268</v>
      </c>
      <c r="L69" s="15">
        <v>6036</v>
      </c>
      <c r="M69" s="15">
        <v>5370</v>
      </c>
      <c r="N69" s="15">
        <v>3870</v>
      </c>
      <c r="O69" s="15">
        <v>5434</v>
      </c>
      <c r="P69" s="15">
        <v>6570</v>
      </c>
      <c r="Q69" s="15">
        <v>5892</v>
      </c>
      <c r="R69" s="15">
        <v>5736</v>
      </c>
      <c r="S69" s="15">
        <v>7930</v>
      </c>
      <c r="T69" s="15">
        <v>6048</v>
      </c>
      <c r="U69" s="15">
        <v>4702</v>
      </c>
      <c r="V69" s="15">
        <v>7408</v>
      </c>
      <c r="W69" s="15">
        <v>7954</v>
      </c>
      <c r="X69" s="15">
        <v>1992</v>
      </c>
      <c r="Y69" s="15">
        <v>5154</v>
      </c>
      <c r="Z69" s="15">
        <v>4374</v>
      </c>
      <c r="AA69" s="15">
        <v>6316</v>
      </c>
      <c r="AB69" s="15">
        <v>3912</v>
      </c>
      <c r="AC69" s="15">
        <v>7148</v>
      </c>
      <c r="AD69" s="15">
        <v>5202</v>
      </c>
      <c r="AE69" s="15">
        <v>1172</v>
      </c>
      <c r="AF69" s="15">
        <v>6912</v>
      </c>
      <c r="AG69" s="15">
        <v>5786</v>
      </c>
      <c r="AH69" s="15">
        <v>6192</v>
      </c>
      <c r="AI69" s="15">
        <v>5646</v>
      </c>
      <c r="AJ69" s="15">
        <v>8020</v>
      </c>
      <c r="AK69" s="15">
        <v>4814</v>
      </c>
      <c r="AL69" s="15">
        <v>9182</v>
      </c>
      <c r="AM69" s="15">
        <v>7784</v>
      </c>
      <c r="AN69" s="15">
        <v>5030</v>
      </c>
      <c r="AO69" s="15">
        <v>5298</v>
      </c>
      <c r="AP69" s="15">
        <v>9386</v>
      </c>
      <c r="AQ69" s="15">
        <v>3488</v>
      </c>
      <c r="AR69" s="15">
        <v>2708</v>
      </c>
      <c r="AS69" s="15">
        <v>8758</v>
      </c>
      <c r="AT69" s="15">
        <v>5974</v>
      </c>
      <c r="AU69" s="15">
        <v>6618</v>
      </c>
      <c r="AV69" s="15">
        <v>3284</v>
      </c>
      <c r="AW69" s="15">
        <v>7866</v>
      </c>
      <c r="AX69" s="15">
        <v>4216</v>
      </c>
      <c r="AY69" s="15">
        <v>5710</v>
      </c>
      <c r="AZ69" s="15">
        <v>7214</v>
      </c>
      <c r="BA69" s="15">
        <v>6708</v>
      </c>
      <c r="BB69" s="15">
        <v>5298</v>
      </c>
      <c r="BC69" s="15">
        <v>4992</v>
      </c>
      <c r="BD69" s="15">
        <v>5432</v>
      </c>
      <c r="BE69" s="15">
        <v>5934</v>
      </c>
      <c r="BF69" s="15">
        <v>3494</v>
      </c>
      <c r="BG69" s="52">
        <v>4438</v>
      </c>
      <c r="BH69" s="15">
        <f>SUM(G69,G64,G65,G68)/SUM(G64:G71)</f>
        <v>0.26072531746939709</v>
      </c>
      <c r="BI69" s="15">
        <f t="shared" ref="BI69:DH69" si="29">SUM(H69,H64,H65,H68)/SUM(H64:H71)</f>
        <v>0.20823067798156766</v>
      </c>
      <c r="BJ69" s="15">
        <f t="shared" si="29"/>
        <v>0.25871792835014695</v>
      </c>
      <c r="BK69" s="15">
        <f t="shared" si="29"/>
        <v>0.2884130982367758</v>
      </c>
      <c r="BL69" s="15">
        <f t="shared" si="29"/>
        <v>0.21847101077475628</v>
      </c>
      <c r="BM69" s="15">
        <f t="shared" si="29"/>
        <v>0.27007613848584971</v>
      </c>
      <c r="BN69" s="15">
        <f t="shared" si="29"/>
        <v>0.2919922772823389</v>
      </c>
      <c r="BO69" s="15">
        <f t="shared" si="29"/>
        <v>0.27220661335638641</v>
      </c>
      <c r="BP69" s="15">
        <f t="shared" si="29"/>
        <v>0.27764365041042977</v>
      </c>
      <c r="BQ69" s="15">
        <f t="shared" si="29"/>
        <v>0.3854239663629993</v>
      </c>
      <c r="BR69" s="15">
        <f t="shared" si="29"/>
        <v>0.22952100486808102</v>
      </c>
      <c r="BS69" s="15">
        <f t="shared" si="29"/>
        <v>0.21974277234253051</v>
      </c>
      <c r="BT69" s="15">
        <f t="shared" si="29"/>
        <v>0.34301382559666332</v>
      </c>
      <c r="BU69" s="15">
        <f t="shared" si="29"/>
        <v>0.26159143075745983</v>
      </c>
      <c r="BV69" s="15">
        <f t="shared" si="29"/>
        <v>0.26352877405366337</v>
      </c>
      <c r="BW69" s="15">
        <f t="shared" si="29"/>
        <v>0.29124633908233</v>
      </c>
      <c r="BX69" s="15">
        <f t="shared" si="29"/>
        <v>0.3358649166789559</v>
      </c>
      <c r="BY69" s="15">
        <f t="shared" si="29"/>
        <v>0.27064121809993569</v>
      </c>
      <c r="BZ69" s="15">
        <f t="shared" si="29"/>
        <v>0.28335857311122331</v>
      </c>
      <c r="CA69" s="15">
        <f t="shared" si="29"/>
        <v>0.32330646131632773</v>
      </c>
      <c r="CB69" s="15">
        <f t="shared" si="29"/>
        <v>0.29231790032438809</v>
      </c>
      <c r="CC69" s="15">
        <f t="shared" si="29"/>
        <v>0.21918152146623149</v>
      </c>
      <c r="CD69" s="15">
        <f t="shared" si="29"/>
        <v>0.30545737310900606</v>
      </c>
      <c r="CE69" s="15">
        <f t="shared" si="29"/>
        <v>0.24834193072955049</v>
      </c>
      <c r="CF69" s="15">
        <f t="shared" si="29"/>
        <v>0.20090166244012397</v>
      </c>
      <c r="CG69" s="15">
        <f t="shared" si="29"/>
        <v>0.32643476876542227</v>
      </c>
      <c r="CH69" s="15">
        <f t="shared" si="29"/>
        <v>0.27697193373959317</v>
      </c>
      <c r="CI69" s="15">
        <f t="shared" si="29"/>
        <v>0.27774120400848512</v>
      </c>
      <c r="CJ69" s="15">
        <f t="shared" si="29"/>
        <v>0.30575991387044682</v>
      </c>
      <c r="CK69" s="15">
        <f t="shared" si="29"/>
        <v>0.34811413084393583</v>
      </c>
      <c r="CL69" s="15">
        <f t="shared" si="29"/>
        <v>0.27492904446546829</v>
      </c>
      <c r="CM69" s="15">
        <f t="shared" si="29"/>
        <v>0.31042719848897282</v>
      </c>
      <c r="CN69" s="15">
        <f t="shared" si="29"/>
        <v>0.3445448333459874</v>
      </c>
      <c r="CO69" s="15">
        <f t="shared" si="29"/>
        <v>0.2897142857142857</v>
      </c>
      <c r="CP69" s="15">
        <f t="shared" si="29"/>
        <v>0.21787568046588177</v>
      </c>
      <c r="CQ69" s="15">
        <f t="shared" si="29"/>
        <v>0.38576181893802858</v>
      </c>
      <c r="CR69" s="15">
        <f t="shared" si="29"/>
        <v>0.19095434984389503</v>
      </c>
      <c r="CS69" s="15">
        <f t="shared" si="29"/>
        <v>0.15788678104451667</v>
      </c>
      <c r="CT69" s="15">
        <f t="shared" si="29"/>
        <v>0.33248342682304949</v>
      </c>
      <c r="CU69" s="15">
        <f t="shared" si="29"/>
        <v>0.26841818040071724</v>
      </c>
      <c r="CV69" s="15">
        <f t="shared" si="29"/>
        <v>0.25510333460124257</v>
      </c>
      <c r="CW69" s="15">
        <f t="shared" si="29"/>
        <v>0.29690469725767038</v>
      </c>
      <c r="CX69" s="15">
        <f t="shared" si="29"/>
        <v>0.32594099694811801</v>
      </c>
      <c r="CY69" s="15">
        <f t="shared" si="29"/>
        <v>0.26873596079232182</v>
      </c>
      <c r="CZ69" s="15">
        <f t="shared" si="29"/>
        <v>0.28604062984417067</v>
      </c>
      <c r="DA69" s="15">
        <f t="shared" si="29"/>
        <v>0.34158254640182351</v>
      </c>
      <c r="DB69" s="15">
        <f t="shared" si="29"/>
        <v>0.25028879476318827</v>
      </c>
      <c r="DC69" s="15">
        <f t="shared" si="29"/>
        <v>0.2452787084983247</v>
      </c>
      <c r="DD69" s="15">
        <f t="shared" si="29"/>
        <v>0.2162637649051932</v>
      </c>
      <c r="DE69" s="15">
        <f t="shared" si="29"/>
        <v>0.25607012644480648</v>
      </c>
      <c r="DF69" s="15">
        <f t="shared" si="29"/>
        <v>0.22702734080222906</v>
      </c>
      <c r="DG69" s="15">
        <f t="shared" si="29"/>
        <v>0.21372812920592194</v>
      </c>
      <c r="DH69" s="15">
        <f t="shared" si="29"/>
        <v>0.19881795065631228</v>
      </c>
    </row>
    <row r="70" spans="1:112" x14ac:dyDescent="0.2">
      <c r="A70" s="15">
        <v>8</v>
      </c>
      <c r="B70" s="16" t="s">
        <v>28</v>
      </c>
      <c r="C70" s="17" t="s">
        <v>20</v>
      </c>
      <c r="D70" s="15">
        <v>1</v>
      </c>
      <c r="E70" s="15">
        <v>1</v>
      </c>
      <c r="F70" s="16">
        <v>0</v>
      </c>
      <c r="G70" s="15">
        <v>3284</v>
      </c>
      <c r="H70" s="15">
        <v>3628</v>
      </c>
      <c r="I70" s="15">
        <v>2254</v>
      </c>
      <c r="J70" s="15">
        <v>2</v>
      </c>
      <c r="K70" s="15">
        <v>3114</v>
      </c>
      <c r="L70" s="15">
        <v>2344</v>
      </c>
      <c r="M70" s="15">
        <v>6</v>
      </c>
      <c r="N70" s="15">
        <v>3606</v>
      </c>
      <c r="O70" s="15">
        <v>6252</v>
      </c>
      <c r="P70" s="15">
        <v>136</v>
      </c>
      <c r="Q70" s="15">
        <v>7224</v>
      </c>
      <c r="R70" s="15">
        <v>12532</v>
      </c>
      <c r="S70" s="15">
        <v>1214</v>
      </c>
      <c r="T70" s="15">
        <v>5434</v>
      </c>
      <c r="U70" s="15">
        <v>4038</v>
      </c>
      <c r="V70" s="15">
        <v>2706</v>
      </c>
      <c r="W70" s="15">
        <v>12</v>
      </c>
      <c r="X70" s="15">
        <v>1572</v>
      </c>
      <c r="Y70" s="15">
        <v>1756</v>
      </c>
      <c r="Z70" s="15">
        <v>4</v>
      </c>
      <c r="AA70" s="15">
        <v>4784</v>
      </c>
      <c r="AB70" s="15">
        <v>7564</v>
      </c>
      <c r="AC70" s="15">
        <v>1202</v>
      </c>
      <c r="AD70" s="15">
        <v>5314</v>
      </c>
      <c r="AE70" s="15">
        <v>2492</v>
      </c>
      <c r="AF70" s="15">
        <v>1982</v>
      </c>
      <c r="AG70" s="15">
        <v>4418</v>
      </c>
      <c r="AH70" s="15">
        <v>4786</v>
      </c>
      <c r="AI70" s="15">
        <v>2220</v>
      </c>
      <c r="AJ70" s="15">
        <v>6</v>
      </c>
      <c r="AK70" s="15">
        <v>3606</v>
      </c>
      <c r="AL70" s="15">
        <v>3234</v>
      </c>
      <c r="AM70" s="15">
        <v>6</v>
      </c>
      <c r="AN70" s="15">
        <v>3066</v>
      </c>
      <c r="AO70" s="15">
        <v>8094</v>
      </c>
      <c r="AP70" s="15">
        <v>378</v>
      </c>
      <c r="AQ70" s="15">
        <v>3144</v>
      </c>
      <c r="AR70" s="15">
        <v>6858</v>
      </c>
      <c r="AS70" s="15">
        <v>72</v>
      </c>
      <c r="AT70" s="15">
        <v>5166</v>
      </c>
      <c r="AU70" s="15">
        <v>5670</v>
      </c>
      <c r="AV70" s="15">
        <v>1142</v>
      </c>
      <c r="AW70" s="15">
        <v>0</v>
      </c>
      <c r="AX70" s="15">
        <v>3374</v>
      </c>
      <c r="AY70" s="15">
        <v>2488</v>
      </c>
      <c r="AZ70" s="15">
        <v>4</v>
      </c>
      <c r="BA70" s="15">
        <v>6520</v>
      </c>
      <c r="BB70" s="15">
        <v>4300</v>
      </c>
      <c r="BC70" s="15">
        <v>7334</v>
      </c>
      <c r="BD70" s="15">
        <v>1290</v>
      </c>
      <c r="BE70" s="15">
        <v>8412</v>
      </c>
      <c r="BF70" s="15">
        <v>8390</v>
      </c>
      <c r="BG70" s="52">
        <v>1258</v>
      </c>
      <c r="BH70" s="15">
        <f>SUM(G64,G66,G68,G70)/SUM(G64:G71)</f>
        <v>0.24081912824619608</v>
      </c>
      <c r="BI70" s="15">
        <f t="shared" ref="BI70:DH70" si="30">SUM(H64,H66,H68,H70)/SUM(H64:H71)</f>
        <v>0.22812300392371568</v>
      </c>
      <c r="BJ70" s="15">
        <f t="shared" si="30"/>
        <v>0.12971641909603623</v>
      </c>
      <c r="BK70" s="15">
        <f t="shared" si="30"/>
        <v>5.0377833753148613E-4</v>
      </c>
      <c r="BL70" s="15">
        <f t="shared" si="30"/>
        <v>0.22175474602360185</v>
      </c>
      <c r="BM70" s="15">
        <f t="shared" si="30"/>
        <v>0.12584398793276827</v>
      </c>
      <c r="BN70" s="15">
        <f t="shared" si="30"/>
        <v>5.5162269007998533E-4</v>
      </c>
      <c r="BO70" s="15">
        <f t="shared" si="30"/>
        <v>0.26691160579208989</v>
      </c>
      <c r="BP70" s="15">
        <f t="shared" si="30"/>
        <v>0.32552712055367777</v>
      </c>
      <c r="BQ70" s="15">
        <f t="shared" si="30"/>
        <v>1.2713985383922315E-2</v>
      </c>
      <c r="BR70" s="15">
        <f t="shared" si="30"/>
        <v>0.28451229040206744</v>
      </c>
      <c r="BS70" s="15">
        <f t="shared" si="30"/>
        <v>0.44129932944926897</v>
      </c>
      <c r="BT70" s="15">
        <f t="shared" si="30"/>
        <v>6.3489611493009968E-2</v>
      </c>
      <c r="BU70" s="15">
        <f t="shared" si="30"/>
        <v>0.24422341239479725</v>
      </c>
      <c r="BV70" s="15">
        <f t="shared" si="30"/>
        <v>0.23967838106423345</v>
      </c>
      <c r="BW70" s="15">
        <f t="shared" si="30"/>
        <v>0.1215750081353726</v>
      </c>
      <c r="BX70" s="15">
        <f t="shared" si="30"/>
        <v>6.6361893526028614E-4</v>
      </c>
      <c r="BY70" s="15">
        <f t="shared" si="30"/>
        <v>0.23096718850525413</v>
      </c>
      <c r="BZ70" s="15">
        <f t="shared" si="30"/>
        <v>0.1193000168265186</v>
      </c>
      <c r="CA70" s="15">
        <f t="shared" si="30"/>
        <v>7.2193478522440137E-4</v>
      </c>
      <c r="CB70" s="15">
        <f t="shared" si="30"/>
        <v>0.23628723090533765</v>
      </c>
      <c r="CC70" s="15">
        <f t="shared" si="30"/>
        <v>0.40555695037241613</v>
      </c>
      <c r="CD70" s="15">
        <f t="shared" si="30"/>
        <v>6.1430793157076204E-2</v>
      </c>
      <c r="CE70" s="15">
        <f t="shared" si="30"/>
        <v>0.26470154753131908</v>
      </c>
      <c r="CF70" s="15">
        <f t="shared" si="30"/>
        <v>0.40884756269371653</v>
      </c>
      <c r="CG70" s="15">
        <f t="shared" si="30"/>
        <v>0.10737881079360026</v>
      </c>
      <c r="CH70" s="15">
        <f t="shared" si="30"/>
        <v>0.22435842416959917</v>
      </c>
      <c r="CI70" s="15">
        <f t="shared" si="30"/>
        <v>0.23034159900519346</v>
      </c>
      <c r="CJ70" s="15">
        <f t="shared" si="30"/>
        <v>0.13682038399425803</v>
      </c>
      <c r="CK70" s="15">
        <f t="shared" si="30"/>
        <v>6.7755778062184751E-4</v>
      </c>
      <c r="CL70" s="15">
        <f t="shared" si="30"/>
        <v>0.22403027436140019</v>
      </c>
      <c r="CM70" s="15">
        <f t="shared" si="30"/>
        <v>0.12832620409977225</v>
      </c>
      <c r="CN70" s="15">
        <f t="shared" si="30"/>
        <v>3.7962189659099537E-4</v>
      </c>
      <c r="CO70" s="15">
        <f t="shared" si="30"/>
        <v>0.19619047619047619</v>
      </c>
      <c r="CP70" s="15">
        <f t="shared" si="30"/>
        <v>0.328775794404355</v>
      </c>
      <c r="CQ70" s="15">
        <f t="shared" si="30"/>
        <v>1.9409399694995149E-2</v>
      </c>
      <c r="CR70" s="15">
        <f t="shared" si="30"/>
        <v>0.18521643743144039</v>
      </c>
      <c r="CS70" s="15">
        <f t="shared" si="30"/>
        <v>0.37223187967651727</v>
      </c>
      <c r="CT70" s="15">
        <f t="shared" si="30"/>
        <v>4.1432942376338601E-3</v>
      </c>
      <c r="CU70" s="15">
        <f t="shared" si="30"/>
        <v>0.24315896156544789</v>
      </c>
      <c r="CV70" s="15">
        <f t="shared" si="30"/>
        <v>0.23399264612653733</v>
      </c>
      <c r="CW70" s="15">
        <f t="shared" si="30"/>
        <v>0.12340483301656259</v>
      </c>
      <c r="CX70" s="15">
        <f t="shared" si="30"/>
        <v>2.0345879959308239E-4</v>
      </c>
      <c r="CY70" s="15">
        <f t="shared" si="30"/>
        <v>0.22932407596487644</v>
      </c>
      <c r="CZ70" s="15">
        <f t="shared" si="30"/>
        <v>0.14465203557151016</v>
      </c>
      <c r="DA70" s="15">
        <f t="shared" si="30"/>
        <v>2.4422012373819603E-4</v>
      </c>
      <c r="DB70" s="15">
        <f t="shared" si="30"/>
        <v>0.25433192144782441</v>
      </c>
      <c r="DC70" s="15">
        <f t="shared" si="30"/>
        <v>0.21200121839780689</v>
      </c>
      <c r="DD70" s="15">
        <f t="shared" si="30"/>
        <v>0.31934580048217892</v>
      </c>
      <c r="DE70" s="15">
        <f t="shared" si="30"/>
        <v>7.2376076332324873E-2</v>
      </c>
      <c r="DF70" s="15">
        <f t="shared" si="30"/>
        <v>0.32449062518140132</v>
      </c>
      <c r="DG70" s="15">
        <f t="shared" si="30"/>
        <v>0.46011664423508297</v>
      </c>
      <c r="DH70" s="15">
        <f t="shared" si="30"/>
        <v>6.7761665864889006E-2</v>
      </c>
    </row>
    <row r="71" spans="1:112" x14ac:dyDescent="0.2">
      <c r="A71" s="42">
        <v>8</v>
      </c>
      <c r="B71" s="43" t="s">
        <v>28</v>
      </c>
      <c r="C71" s="44" t="s">
        <v>21</v>
      </c>
      <c r="D71" s="42">
        <v>1</v>
      </c>
      <c r="E71" s="42">
        <v>1</v>
      </c>
      <c r="F71" s="43">
        <v>1</v>
      </c>
      <c r="G71" s="42">
        <v>5302</v>
      </c>
      <c r="H71" s="42">
        <v>6380</v>
      </c>
      <c r="I71" s="42">
        <v>7826</v>
      </c>
      <c r="J71" s="42">
        <v>7522</v>
      </c>
      <c r="K71" s="42">
        <v>6000</v>
      </c>
      <c r="L71" s="42">
        <v>9186</v>
      </c>
      <c r="M71" s="42">
        <v>7566</v>
      </c>
      <c r="N71" s="42">
        <v>6094</v>
      </c>
      <c r="O71" s="42">
        <v>7386</v>
      </c>
      <c r="P71" s="42">
        <v>7290</v>
      </c>
      <c r="Q71" s="42">
        <v>12454</v>
      </c>
      <c r="R71" s="42">
        <v>10190</v>
      </c>
      <c r="S71" s="42">
        <v>12098</v>
      </c>
      <c r="T71" s="42">
        <v>7376</v>
      </c>
      <c r="U71" s="42">
        <v>6980</v>
      </c>
      <c r="V71" s="42">
        <v>10210</v>
      </c>
      <c r="W71" s="42">
        <v>9304</v>
      </c>
      <c r="X71" s="42">
        <v>2920</v>
      </c>
      <c r="Y71" s="42">
        <v>8200</v>
      </c>
      <c r="Z71" s="42">
        <v>5736</v>
      </c>
      <c r="AA71" s="42">
        <v>8906</v>
      </c>
      <c r="AB71" s="42">
        <v>6550</v>
      </c>
      <c r="AC71" s="42">
        <v>10732</v>
      </c>
      <c r="AD71" s="42">
        <v>9054</v>
      </c>
      <c r="AE71" s="42">
        <v>2090</v>
      </c>
      <c r="AF71" s="42">
        <v>10920</v>
      </c>
      <c r="AG71" s="42">
        <v>6900</v>
      </c>
      <c r="AH71" s="42">
        <v>8962</v>
      </c>
      <c r="AI71" s="42">
        <v>7588</v>
      </c>
      <c r="AJ71" s="42">
        <v>9602</v>
      </c>
      <c r="AK71" s="42">
        <v>6934</v>
      </c>
      <c r="AL71" s="42">
        <v>12756</v>
      </c>
      <c r="AM71" s="42">
        <v>9622</v>
      </c>
      <c r="AN71" s="42">
        <v>6714</v>
      </c>
      <c r="AO71" s="42">
        <v>10374</v>
      </c>
      <c r="AP71" s="42">
        <v>9386</v>
      </c>
      <c r="AQ71" s="42">
        <v>9774</v>
      </c>
      <c r="AR71" s="42">
        <v>7624</v>
      </c>
      <c r="AS71" s="42">
        <v>12284</v>
      </c>
      <c r="AT71" s="42">
        <v>7630</v>
      </c>
      <c r="AU71" s="42">
        <v>10368</v>
      </c>
      <c r="AV71" s="42">
        <v>5496</v>
      </c>
      <c r="AW71" s="42">
        <v>11040</v>
      </c>
      <c r="AX71" s="42">
        <v>6628</v>
      </c>
      <c r="AY71" s="42">
        <v>8594</v>
      </c>
      <c r="AZ71" s="42">
        <v>9220</v>
      </c>
      <c r="BA71" s="42">
        <v>9186</v>
      </c>
      <c r="BB71" s="42">
        <v>9122</v>
      </c>
      <c r="BC71" s="42">
        <v>9068</v>
      </c>
      <c r="BD71" s="42">
        <v>10098</v>
      </c>
      <c r="BE71" s="42">
        <v>10930</v>
      </c>
      <c r="BF71" s="42">
        <v>6342</v>
      </c>
      <c r="BG71" s="61">
        <v>10370</v>
      </c>
      <c r="BH71" s="42">
        <f>IF((1-SUM(BH67,BH69,BH70))&gt;$BI$1,1-SUM(BH67,BH69,BH70),G71/SUM(G64:G71))</f>
        <v>0.22125614918201575</v>
      </c>
      <c r="BI71" s="42">
        <f t="shared" ref="BI71:DH71" si="31">IF((1-SUM(BI67,BI69,BI70))&gt;$BI$1,1-SUM(BI67,BI69,BI70),H71/SUM(H64:H71))</f>
        <v>0.19700702618852084</v>
      </c>
      <c r="BJ71" s="42">
        <f t="shared" si="31"/>
        <v>0.22726189530542529</v>
      </c>
      <c r="BK71" s="42">
        <f t="shared" si="31"/>
        <v>0.26204869857262802</v>
      </c>
      <c r="BL71" s="42">
        <f t="shared" si="31"/>
        <v>0.21190354027706526</v>
      </c>
      <c r="BM71" s="42">
        <f t="shared" si="31"/>
        <v>0.24723459273092951</v>
      </c>
      <c r="BN71" s="42">
        <f t="shared" si="31"/>
        <v>0.30256504550887187</v>
      </c>
      <c r="BO71" s="42">
        <f t="shared" si="31"/>
        <v>0.22282256321590665</v>
      </c>
      <c r="BP71" s="42">
        <f t="shared" si="31"/>
        <v>0.19813294704651541</v>
      </c>
      <c r="BQ71" s="42">
        <f t="shared" si="31"/>
        <v>0.30523575933526881</v>
      </c>
      <c r="BR71" s="42">
        <f t="shared" si="31"/>
        <v>0.2817477011839653</v>
      </c>
      <c r="BS71" s="42">
        <f t="shared" si="31"/>
        <v>0.16203143893591299</v>
      </c>
      <c r="BT71" s="42">
        <f t="shared" si="31"/>
        <v>0.42318683864988027</v>
      </c>
      <c r="BU71" s="42">
        <f t="shared" si="31"/>
        <v>0.22807957153787295</v>
      </c>
      <c r="BV71" s="42">
        <f t="shared" si="31"/>
        <v>0.22730147258108235</v>
      </c>
      <c r="BW71" s="42">
        <f t="shared" si="31"/>
        <v>0.25974617637487796</v>
      </c>
      <c r="BX71" s="42">
        <f t="shared" si="31"/>
        <v>0.30025070048665392</v>
      </c>
      <c r="BY71" s="42">
        <f t="shared" si="31"/>
        <v>0.21252412609907789</v>
      </c>
      <c r="BZ71" s="42">
        <f t="shared" si="31"/>
        <v>0.24793875147232036</v>
      </c>
      <c r="CA71" s="42">
        <f t="shared" si="31"/>
        <v>0.28456262784261821</v>
      </c>
      <c r="CB71" s="42">
        <f t="shared" si="31"/>
        <v>0.23466529047478624</v>
      </c>
      <c r="CC71" s="42">
        <f t="shared" si="31"/>
        <v>0.16469997489329646</v>
      </c>
      <c r="CD71" s="42">
        <f t="shared" si="31"/>
        <v>0.31429379329845897</v>
      </c>
      <c r="CE71" s="42">
        <f t="shared" si="31"/>
        <v>0.23146647015475308</v>
      </c>
      <c r="CF71" s="42">
        <f t="shared" si="31"/>
        <v>0.22400676246830087</v>
      </c>
      <c r="CG71" s="42">
        <f t="shared" si="31"/>
        <v>0.36933853378969994</v>
      </c>
      <c r="CH71" s="42">
        <f t="shared" si="31"/>
        <v>0.24470002574886285</v>
      </c>
      <c r="CI71" s="42">
        <f t="shared" si="31"/>
        <v>0.24248409041035768</v>
      </c>
      <c r="CJ71" s="42">
        <f t="shared" si="31"/>
        <v>0.26529696752198106</v>
      </c>
      <c r="CK71" s="42">
        <f t="shared" si="31"/>
        <v>0.3151396521870059</v>
      </c>
      <c r="CL71" s="42">
        <f t="shared" si="31"/>
        <v>0.24683065279091765</v>
      </c>
      <c r="CM71" s="42">
        <f t="shared" si="31"/>
        <v>0.27570690517193486</v>
      </c>
      <c r="CN71" s="42">
        <f t="shared" si="31"/>
        <v>0.3161491154809809</v>
      </c>
      <c r="CO71" s="42">
        <f t="shared" si="31"/>
        <v>0.23666666666666658</v>
      </c>
      <c r="CP71" s="42">
        <f t="shared" si="31"/>
        <v>0.2319913913153564</v>
      </c>
      <c r="CQ71" s="42">
        <f t="shared" si="31"/>
        <v>0.26105642589768474</v>
      </c>
      <c r="CR71" s="42">
        <f t="shared" si="31"/>
        <v>0.33094253649481054</v>
      </c>
      <c r="CS71" s="42">
        <f t="shared" si="31"/>
        <v>0.14526490817020632</v>
      </c>
      <c r="CT71" s="42">
        <f t="shared" si="31"/>
        <v>0.33688169301376858</v>
      </c>
      <c r="CU71" s="42">
        <f t="shared" si="31"/>
        <v>0.23551882747329844</v>
      </c>
      <c r="CV71" s="42">
        <f t="shared" si="31"/>
        <v>0.2491441612780525</v>
      </c>
      <c r="CW71" s="42">
        <f t="shared" si="31"/>
        <v>0.26866684767852289</v>
      </c>
      <c r="CX71" s="42">
        <f t="shared" si="31"/>
        <v>0.31495422177009158</v>
      </c>
      <c r="CY71" s="42">
        <f t="shared" si="31"/>
        <v>0.24841739840718802</v>
      </c>
      <c r="CZ71" s="42">
        <f t="shared" si="31"/>
        <v>0.26947866525250874</v>
      </c>
      <c r="DA71" s="42">
        <f t="shared" si="31"/>
        <v>0.32725496580918267</v>
      </c>
      <c r="DB71" s="42">
        <f t="shared" si="31"/>
        <v>0.22994480811192397</v>
      </c>
      <c r="DC71" s="42">
        <f t="shared" si="31"/>
        <v>0.26987511422479438</v>
      </c>
      <c r="DD71" s="42">
        <f t="shared" si="31"/>
        <v>0.18531309050628786</v>
      </c>
      <c r="DE71" s="42">
        <f t="shared" si="31"/>
        <v>0.3310837018074626</v>
      </c>
      <c r="DF71" s="42">
        <f t="shared" si="31"/>
        <v>0.21083183374934689</v>
      </c>
      <c r="DG71" s="42">
        <f t="shared" si="31"/>
        <v>0.18241363840287128</v>
      </c>
      <c r="DH71" s="42">
        <f t="shared" si="31"/>
        <v>0.28925847020823314</v>
      </c>
    </row>
  </sheetData>
  <pageMargins left="0.7" right="0.7" top="0.75" bottom="0.75" header="0.3" footer="0.3"/>
  <pageSetup paperSize="9" orientation="portrait" verticalDpi="0" r:id="rId1"/>
  <ignoredErrors>
    <ignoredError sqref="BH63"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486F6-D03A-9B41-BD51-D873E9932958}">
  <dimension ref="A1:S34"/>
  <sheetViews>
    <sheetView workbookViewId="0">
      <selection activeCell="F28" sqref="F28"/>
    </sheetView>
  </sheetViews>
  <sheetFormatPr baseColWidth="10" defaultRowHeight="16" x14ac:dyDescent="0.2"/>
  <cols>
    <col min="3" max="3" width="18.1640625" customWidth="1"/>
    <col min="12" max="12" width="18.5" customWidth="1"/>
    <col min="14" max="14" width="12.1640625" bestFit="1" customWidth="1"/>
    <col min="15" max="15" width="15.6640625" customWidth="1"/>
    <col min="16" max="16" width="18" customWidth="1"/>
    <col min="17" max="17" width="21.33203125" customWidth="1"/>
  </cols>
  <sheetData>
    <row r="1" spans="1:19" ht="17" thickBot="1" x14ac:dyDescent="0.25">
      <c r="A1" s="3" t="s">
        <v>75</v>
      </c>
      <c r="B1" s="3"/>
      <c r="J1" s="3" t="s">
        <v>76</v>
      </c>
      <c r="K1" s="3"/>
    </row>
    <row r="2" spans="1:19" ht="17" thickBot="1" x14ac:dyDescent="0.25">
      <c r="A2" s="3" t="s">
        <v>38</v>
      </c>
      <c r="B2" s="3" t="s">
        <v>39</v>
      </c>
      <c r="C2" s="3" t="s">
        <v>69</v>
      </c>
      <c r="D2" s="3" t="s">
        <v>70</v>
      </c>
      <c r="E2" s="3" t="s">
        <v>71</v>
      </c>
      <c r="F2" s="3" t="s">
        <v>72</v>
      </c>
      <c r="G2" s="3" t="s">
        <v>40</v>
      </c>
      <c r="H2" s="3" t="s">
        <v>41</v>
      </c>
      <c r="J2" s="7" t="s">
        <v>10</v>
      </c>
      <c r="K2" s="10" t="s">
        <v>11</v>
      </c>
      <c r="L2" s="11" t="s">
        <v>12</v>
      </c>
      <c r="M2" s="63" t="s">
        <v>56</v>
      </c>
      <c r="N2" s="63" t="s">
        <v>54</v>
      </c>
      <c r="O2" s="63" t="s">
        <v>55</v>
      </c>
      <c r="P2" s="63" t="s">
        <v>73</v>
      </c>
    </row>
    <row r="3" spans="1:19" x14ac:dyDescent="0.2">
      <c r="A3" s="65" t="s">
        <v>42</v>
      </c>
      <c r="B3" s="66" t="s">
        <v>43</v>
      </c>
      <c r="C3" s="67">
        <v>0.1</v>
      </c>
      <c r="D3" s="67">
        <v>0.1</v>
      </c>
      <c r="E3" s="67">
        <v>0.1</v>
      </c>
      <c r="F3" s="67">
        <v>0.1</v>
      </c>
      <c r="G3" s="68">
        <f>MEDIAN(C3:F3)</f>
        <v>0.1</v>
      </c>
      <c r="H3" s="68">
        <f>STDEV(C3:F3)/SQRT(4)</f>
        <v>0</v>
      </c>
      <c r="J3" s="12">
        <v>1</v>
      </c>
      <c r="K3" s="13" t="s">
        <v>16</v>
      </c>
      <c r="L3" s="14" t="s">
        <v>17</v>
      </c>
      <c r="M3">
        <v>0.1</v>
      </c>
      <c r="N3">
        <f>LOG(M3)</f>
        <v>-1</v>
      </c>
      <c r="O3">
        <f>AVERAGE(N4,N5,N6)</f>
        <v>-0.74061624987211871</v>
      </c>
      <c r="P3">
        <f>N3-O3</f>
        <v>-0.25938375012788129</v>
      </c>
    </row>
    <row r="4" spans="1:19" x14ac:dyDescent="0.2">
      <c r="A4" s="65">
        <v>182</v>
      </c>
      <c r="B4" s="66" t="s">
        <v>44</v>
      </c>
      <c r="C4" s="67">
        <v>0.1</v>
      </c>
      <c r="D4" s="67">
        <v>0.1</v>
      </c>
      <c r="E4" s="67">
        <v>0.1</v>
      </c>
      <c r="F4" s="67">
        <v>0.1</v>
      </c>
      <c r="G4" s="68">
        <f t="shared" ref="G4:G10" si="0">MEDIAN(C4:F4)</f>
        <v>0.1</v>
      </c>
      <c r="H4" s="68">
        <f t="shared" ref="H4:H10" si="1">STDEV(C4:F4)/SQRT(4)</f>
        <v>0</v>
      </c>
      <c r="J4" s="15">
        <v>1</v>
      </c>
      <c r="K4" s="16" t="s">
        <v>16</v>
      </c>
      <c r="L4" s="17" t="s">
        <v>15</v>
      </c>
      <c r="M4">
        <v>0.4</v>
      </c>
      <c r="N4">
        <f t="shared" ref="N4:N34" si="2">LOG(M4)</f>
        <v>-0.3979400086720376</v>
      </c>
      <c r="O4">
        <f>AVERAGE(N3,N5,N6)</f>
        <v>-0.94130291364810625</v>
      </c>
      <c r="P4">
        <f t="shared" ref="P4:P34" si="3">N4-O4</f>
        <v>0.54336290497606865</v>
      </c>
    </row>
    <row r="5" spans="1:19" x14ac:dyDescent="0.2">
      <c r="A5" s="65">
        <v>104</v>
      </c>
      <c r="B5" s="66">
        <v>100</v>
      </c>
      <c r="C5" s="67">
        <v>0.1</v>
      </c>
      <c r="D5" s="67">
        <v>0.1</v>
      </c>
      <c r="E5" s="67">
        <v>0.2</v>
      </c>
      <c r="F5" s="67">
        <v>0.2</v>
      </c>
      <c r="G5" s="68">
        <f t="shared" si="0"/>
        <v>0.15000000000000002</v>
      </c>
      <c r="H5" s="68">
        <f t="shared" si="1"/>
        <v>2.886751345948128E-2</v>
      </c>
      <c r="J5" s="15">
        <v>1</v>
      </c>
      <c r="K5" s="16" t="s">
        <v>16</v>
      </c>
      <c r="L5" s="17" t="s">
        <v>14</v>
      </c>
      <c r="M5">
        <v>0.1</v>
      </c>
      <c r="N5">
        <f t="shared" si="2"/>
        <v>-1</v>
      </c>
      <c r="O5" s="69">
        <f>AVERAGE(N3,N4,N6)</f>
        <v>-0.74061624987211871</v>
      </c>
      <c r="P5">
        <f t="shared" si="3"/>
        <v>-0.25938375012788129</v>
      </c>
    </row>
    <row r="6" spans="1:19" x14ac:dyDescent="0.2">
      <c r="A6" s="65">
        <v>238</v>
      </c>
      <c r="B6" s="66" t="s">
        <v>45</v>
      </c>
      <c r="C6" s="67">
        <v>0.4</v>
      </c>
      <c r="D6" s="67">
        <v>0.4</v>
      </c>
      <c r="E6" s="67">
        <v>0.4</v>
      </c>
      <c r="F6" s="67">
        <v>0.4</v>
      </c>
      <c r="G6" s="68">
        <f t="shared" si="0"/>
        <v>0.4</v>
      </c>
      <c r="H6" s="68">
        <f t="shared" si="1"/>
        <v>0</v>
      </c>
      <c r="J6" s="15">
        <v>1</v>
      </c>
      <c r="K6" s="16" t="s">
        <v>16</v>
      </c>
      <c r="L6" s="17" t="s">
        <v>13</v>
      </c>
      <c r="M6">
        <v>0.15</v>
      </c>
      <c r="N6">
        <f t="shared" si="2"/>
        <v>-0.82390874094431876</v>
      </c>
      <c r="O6">
        <f>AVERAGE(N3,N4,N5)</f>
        <v>-0.79931333622401246</v>
      </c>
      <c r="P6">
        <f t="shared" si="3"/>
        <v>-2.4595404720306302E-2</v>
      </c>
    </row>
    <row r="7" spans="1:19" x14ac:dyDescent="0.2">
      <c r="A7" s="65" t="s">
        <v>46</v>
      </c>
      <c r="B7" s="66">
        <v>110</v>
      </c>
      <c r="C7" s="67">
        <v>0.1</v>
      </c>
      <c r="D7" s="67">
        <v>0.1</v>
      </c>
      <c r="E7" s="67">
        <v>0.1</v>
      </c>
      <c r="F7" s="67">
        <v>0.2</v>
      </c>
      <c r="G7" s="68">
        <f t="shared" si="0"/>
        <v>0.1</v>
      </c>
      <c r="H7" s="68">
        <f t="shared" si="1"/>
        <v>2.5000000000000012E-2</v>
      </c>
      <c r="J7" s="24">
        <v>2</v>
      </c>
      <c r="K7" s="25" t="s">
        <v>22</v>
      </c>
      <c r="L7" s="26" t="s">
        <v>17</v>
      </c>
      <c r="M7">
        <v>0.1</v>
      </c>
      <c r="N7">
        <f t="shared" si="2"/>
        <v>-1</v>
      </c>
      <c r="O7">
        <f>AVERAGE(N8,N9,N10)</f>
        <v>-0.69897000433601875</v>
      </c>
      <c r="P7">
        <f t="shared" si="3"/>
        <v>-0.30102999566398125</v>
      </c>
    </row>
    <row r="8" spans="1:19" x14ac:dyDescent="0.2">
      <c r="A8" s="65" t="s">
        <v>47</v>
      </c>
      <c r="B8" s="66" t="s">
        <v>48</v>
      </c>
      <c r="C8" s="67">
        <v>0.8</v>
      </c>
      <c r="D8" s="67">
        <v>0.8</v>
      </c>
      <c r="E8" s="67">
        <v>0.8</v>
      </c>
      <c r="F8" s="67">
        <v>1.6</v>
      </c>
      <c r="G8" s="68">
        <f t="shared" si="0"/>
        <v>0.8</v>
      </c>
      <c r="H8" s="68">
        <f t="shared" si="1"/>
        <v>0.20000000000000009</v>
      </c>
      <c r="J8" s="12">
        <v>2</v>
      </c>
      <c r="K8" s="13" t="s">
        <v>22</v>
      </c>
      <c r="L8" s="14" t="s">
        <v>14</v>
      </c>
      <c r="M8">
        <v>0.1</v>
      </c>
      <c r="N8">
        <f t="shared" si="2"/>
        <v>-1</v>
      </c>
      <c r="O8">
        <f>AVERAGE(N7,N9,N10)</f>
        <v>-0.69897000433601875</v>
      </c>
      <c r="P8">
        <f t="shared" si="3"/>
        <v>-0.30102999566398125</v>
      </c>
    </row>
    <row r="9" spans="1:19" x14ac:dyDescent="0.2">
      <c r="A9" s="65" t="s">
        <v>49</v>
      </c>
      <c r="B9" s="66" t="s">
        <v>50</v>
      </c>
      <c r="C9" s="67">
        <v>1.6</v>
      </c>
      <c r="D9" s="67">
        <v>1.6</v>
      </c>
      <c r="E9" s="67">
        <v>1.6</v>
      </c>
      <c r="F9" s="67">
        <v>3.2</v>
      </c>
      <c r="G9" s="68">
        <f t="shared" si="0"/>
        <v>1.6</v>
      </c>
      <c r="H9" s="68">
        <f t="shared" si="1"/>
        <v>0.40000000000000019</v>
      </c>
      <c r="J9" s="15">
        <v>2</v>
      </c>
      <c r="K9" s="16" t="s">
        <v>22</v>
      </c>
      <c r="L9" s="17" t="s">
        <v>18</v>
      </c>
      <c r="M9">
        <v>0.8</v>
      </c>
      <c r="N9">
        <f t="shared" si="2"/>
        <v>-9.6910013008056392E-2</v>
      </c>
      <c r="O9">
        <f>AVERAGE(N7,N8,N10)</f>
        <v>-1</v>
      </c>
      <c r="P9">
        <f t="shared" si="3"/>
        <v>0.90308998699194365</v>
      </c>
    </row>
    <row r="10" spans="1:19" x14ac:dyDescent="0.2">
      <c r="A10" s="65" t="s">
        <v>51</v>
      </c>
      <c r="B10" s="66" t="s">
        <v>52</v>
      </c>
      <c r="C10" s="67">
        <v>6.4</v>
      </c>
      <c r="D10" s="67">
        <v>6.4</v>
      </c>
      <c r="E10" s="67">
        <v>6.4</v>
      </c>
      <c r="F10" s="67">
        <v>3.2</v>
      </c>
      <c r="G10" s="68">
        <f t="shared" si="0"/>
        <v>6.4</v>
      </c>
      <c r="H10" s="68">
        <f t="shared" si="1"/>
        <v>0.80000000000000038</v>
      </c>
      <c r="J10" s="15">
        <v>2</v>
      </c>
      <c r="K10" s="16" t="s">
        <v>22</v>
      </c>
      <c r="L10" s="17" t="s">
        <v>20</v>
      </c>
      <c r="M10">
        <v>0.1</v>
      </c>
      <c r="N10">
        <f t="shared" si="2"/>
        <v>-1</v>
      </c>
      <c r="O10">
        <f>AVERAGE(N7,N8,N9)</f>
        <v>-0.69897000433601875</v>
      </c>
      <c r="P10">
        <f t="shared" si="3"/>
        <v>-0.30102999566398125</v>
      </c>
    </row>
    <row r="11" spans="1:19" x14ac:dyDescent="0.2">
      <c r="J11" s="24">
        <v>3</v>
      </c>
      <c r="K11" s="25" t="s">
        <v>23</v>
      </c>
      <c r="L11" s="26" t="s">
        <v>17</v>
      </c>
      <c r="M11">
        <v>0.1</v>
      </c>
      <c r="N11">
        <f t="shared" si="2"/>
        <v>-1</v>
      </c>
      <c r="O11">
        <f>AVERAGE(N12,N13,N14)</f>
        <v>-0.5399295860961314</v>
      </c>
      <c r="P11">
        <f t="shared" si="3"/>
        <v>-0.4600704139038686</v>
      </c>
    </row>
    <row r="12" spans="1:19" x14ac:dyDescent="0.2">
      <c r="A12" s="98"/>
      <c r="B12" s="63"/>
      <c r="C12" s="63"/>
      <c r="D12" s="63"/>
      <c r="E12" s="63"/>
      <c r="J12" s="12">
        <v>3</v>
      </c>
      <c r="K12" s="13" t="s">
        <v>23</v>
      </c>
      <c r="L12" s="14" t="s">
        <v>13</v>
      </c>
      <c r="M12">
        <v>0.15</v>
      </c>
      <c r="N12">
        <f t="shared" si="2"/>
        <v>-0.82390874094431876</v>
      </c>
      <c r="O12">
        <f>AVERAGE(N11,N13,N14)</f>
        <v>-0.59862667244802503</v>
      </c>
      <c r="P12">
        <f t="shared" si="3"/>
        <v>-0.22528206849629373</v>
      </c>
    </row>
    <row r="13" spans="1:19" x14ac:dyDescent="0.2">
      <c r="A13" s="72"/>
      <c r="B13" s="72"/>
      <c r="C13" s="72"/>
      <c r="D13" s="72"/>
      <c r="E13" s="72"/>
      <c r="J13" s="15">
        <v>3</v>
      </c>
      <c r="K13" s="16" t="s">
        <v>23</v>
      </c>
      <c r="L13" s="17" t="s">
        <v>19</v>
      </c>
      <c r="M13">
        <v>1.6</v>
      </c>
      <c r="N13">
        <f t="shared" si="2"/>
        <v>0.20411998265592479</v>
      </c>
      <c r="O13">
        <f>AVERAGE(N11,N12,N14)</f>
        <v>-0.94130291364810625</v>
      </c>
      <c r="P13">
        <f t="shared" si="3"/>
        <v>1.1454228963040309</v>
      </c>
      <c r="S13" s="69"/>
    </row>
    <row r="14" spans="1:19" x14ac:dyDescent="0.2">
      <c r="A14" s="63"/>
      <c r="B14" s="63"/>
      <c r="C14" s="63"/>
      <c r="D14" s="63"/>
      <c r="E14" s="72"/>
      <c r="J14" s="15">
        <v>3</v>
      </c>
      <c r="K14" s="16" t="s">
        <v>23</v>
      </c>
      <c r="L14" s="17" t="s">
        <v>20</v>
      </c>
      <c r="M14">
        <v>0.1</v>
      </c>
      <c r="N14">
        <f t="shared" si="2"/>
        <v>-1</v>
      </c>
      <c r="O14">
        <f>AVERAGE(N11,N12,N13)</f>
        <v>-0.53992958609613129</v>
      </c>
      <c r="P14">
        <f t="shared" si="3"/>
        <v>-0.46007041390386871</v>
      </c>
      <c r="R14" s="69"/>
    </row>
    <row r="15" spans="1:19" x14ac:dyDescent="0.2">
      <c r="A15" s="99"/>
      <c r="B15" s="100"/>
      <c r="C15" s="100"/>
      <c r="D15" s="100"/>
      <c r="E15" s="72"/>
      <c r="J15" s="24">
        <v>4</v>
      </c>
      <c r="K15" s="25" t="s">
        <v>24</v>
      </c>
      <c r="L15" s="26" t="s">
        <v>17</v>
      </c>
      <c r="M15">
        <v>0.1</v>
      </c>
      <c r="N15">
        <f t="shared" si="2"/>
        <v>-1</v>
      </c>
      <c r="O15">
        <f>AVERAGE(N16,N17,N18)</f>
        <v>-9.6910013008056406E-2</v>
      </c>
      <c r="P15">
        <f t="shared" si="3"/>
        <v>-0.90308998699194354</v>
      </c>
    </row>
    <row r="16" spans="1:19" x14ac:dyDescent="0.2">
      <c r="A16" s="99"/>
      <c r="B16" s="100"/>
      <c r="C16" s="100"/>
      <c r="D16" s="100"/>
      <c r="E16" s="72"/>
      <c r="J16" s="12">
        <v>4</v>
      </c>
      <c r="K16" s="13" t="s">
        <v>24</v>
      </c>
      <c r="L16" s="14" t="s">
        <v>15</v>
      </c>
      <c r="M16">
        <v>0.4</v>
      </c>
      <c r="N16">
        <f t="shared" si="2"/>
        <v>-0.3979400086720376</v>
      </c>
      <c r="O16">
        <f>AVERAGE(N15,N17,N18)</f>
        <v>-0.29759667678404389</v>
      </c>
      <c r="P16">
        <f t="shared" si="3"/>
        <v>-0.10034333188799371</v>
      </c>
    </row>
    <row r="17" spans="1:18" x14ac:dyDescent="0.2">
      <c r="A17" s="99"/>
      <c r="B17" s="100"/>
      <c r="C17" s="100"/>
      <c r="D17" s="100"/>
      <c r="E17" s="72"/>
      <c r="J17" s="15">
        <v>4</v>
      </c>
      <c r="K17" s="16" t="s">
        <v>24</v>
      </c>
      <c r="L17" s="17" t="s">
        <v>18</v>
      </c>
      <c r="M17">
        <v>0.8</v>
      </c>
      <c r="N17">
        <f t="shared" si="2"/>
        <v>-9.6910013008056392E-2</v>
      </c>
      <c r="O17">
        <f>AVERAGE(N15,N16,N18)</f>
        <v>-0.39794000867203755</v>
      </c>
      <c r="P17">
        <f t="shared" si="3"/>
        <v>0.30102999566398114</v>
      </c>
    </row>
    <row r="18" spans="1:18" x14ac:dyDescent="0.2">
      <c r="A18" s="99"/>
      <c r="B18" s="100"/>
      <c r="C18" s="100"/>
      <c r="D18" s="100"/>
      <c r="E18" s="72"/>
      <c r="J18" s="36">
        <v>4</v>
      </c>
      <c r="K18" s="37" t="s">
        <v>24</v>
      </c>
      <c r="L18" s="38" t="s">
        <v>19</v>
      </c>
      <c r="M18">
        <v>1.6</v>
      </c>
      <c r="N18">
        <f t="shared" si="2"/>
        <v>0.20411998265592479</v>
      </c>
      <c r="O18">
        <f>AVERAGE(N15,N16,N17)</f>
        <v>-0.49828334056003132</v>
      </c>
      <c r="P18">
        <f t="shared" si="3"/>
        <v>0.70240332321595611</v>
      </c>
      <c r="R18" s="69"/>
    </row>
    <row r="19" spans="1:18" x14ac:dyDescent="0.2">
      <c r="A19" s="99"/>
      <c r="B19" s="100"/>
      <c r="C19" s="100"/>
      <c r="D19" s="100"/>
      <c r="E19" s="72"/>
      <c r="J19" s="15">
        <v>5</v>
      </c>
      <c r="K19" s="16" t="s">
        <v>25</v>
      </c>
      <c r="L19" s="17" t="s">
        <v>14</v>
      </c>
      <c r="M19">
        <v>0.1</v>
      </c>
      <c r="N19">
        <f t="shared" si="2"/>
        <v>-1</v>
      </c>
      <c r="O19">
        <f>AVERAGE(N20,N21,N22)</f>
        <v>-0.33924292232014386</v>
      </c>
      <c r="P19">
        <f t="shared" si="3"/>
        <v>-0.66075707767985614</v>
      </c>
    </row>
    <row r="20" spans="1:18" x14ac:dyDescent="0.2">
      <c r="A20" s="99"/>
      <c r="B20" s="100"/>
      <c r="C20" s="100"/>
      <c r="D20" s="100"/>
      <c r="E20" s="72"/>
      <c r="J20" s="15">
        <v>5</v>
      </c>
      <c r="K20" s="16" t="s">
        <v>25</v>
      </c>
      <c r="L20" s="17" t="s">
        <v>13</v>
      </c>
      <c r="M20">
        <v>0.15</v>
      </c>
      <c r="N20">
        <f t="shared" si="2"/>
        <v>-0.82390874094431876</v>
      </c>
      <c r="O20">
        <f>AVERAGE(N19,N21,N22)</f>
        <v>-0.39794000867203766</v>
      </c>
      <c r="P20">
        <f t="shared" si="3"/>
        <v>-0.4259687322722811</v>
      </c>
    </row>
    <row r="21" spans="1:18" x14ac:dyDescent="0.2">
      <c r="A21" s="99"/>
      <c r="B21" s="100"/>
      <c r="C21" s="100"/>
      <c r="D21" s="100"/>
      <c r="E21" s="72"/>
      <c r="J21" s="12">
        <v>5</v>
      </c>
      <c r="K21" s="13" t="s">
        <v>25</v>
      </c>
      <c r="L21" s="14" t="s">
        <v>20</v>
      </c>
      <c r="M21">
        <v>0.1</v>
      </c>
      <c r="N21">
        <f t="shared" si="2"/>
        <v>-1</v>
      </c>
      <c r="O21">
        <f>AVERAGE(N19,N20,N22)</f>
        <v>-0.33924292232014386</v>
      </c>
      <c r="P21">
        <f t="shared" si="3"/>
        <v>-0.66075707767985614</v>
      </c>
    </row>
    <row r="22" spans="1:18" x14ac:dyDescent="0.2">
      <c r="A22" s="99"/>
      <c r="B22" s="100"/>
      <c r="C22" s="100"/>
      <c r="D22" s="100"/>
      <c r="E22" s="72"/>
      <c r="J22" s="36">
        <v>5</v>
      </c>
      <c r="K22" s="37" t="s">
        <v>25</v>
      </c>
      <c r="L22" s="38" t="s">
        <v>21</v>
      </c>
      <c r="M22">
        <v>6.4</v>
      </c>
      <c r="N22">
        <f t="shared" si="2"/>
        <v>0.80617997398388719</v>
      </c>
      <c r="O22">
        <f>AVERAGE(N19,N20,N21)</f>
        <v>-0.94130291364810625</v>
      </c>
      <c r="P22">
        <f t="shared" si="3"/>
        <v>1.7474828876319934</v>
      </c>
    </row>
    <row r="23" spans="1:18" x14ac:dyDescent="0.2">
      <c r="A23" s="72"/>
      <c r="B23" s="72"/>
      <c r="C23" s="72"/>
      <c r="D23" s="72"/>
      <c r="E23" s="72"/>
      <c r="J23" s="15">
        <v>6</v>
      </c>
      <c r="K23" s="16" t="s">
        <v>26</v>
      </c>
      <c r="L23" s="17" t="s">
        <v>15</v>
      </c>
      <c r="M23">
        <v>0.4</v>
      </c>
      <c r="N23">
        <f t="shared" si="2"/>
        <v>-0.3979400086720376</v>
      </c>
      <c r="O23">
        <f>AVERAGE(N24,N25,N26)</f>
        <v>-9.691001300805642E-2</v>
      </c>
      <c r="P23">
        <f t="shared" si="3"/>
        <v>-0.3010299956639812</v>
      </c>
    </row>
    <row r="24" spans="1:18" x14ac:dyDescent="0.2">
      <c r="J24" s="15">
        <v>6</v>
      </c>
      <c r="K24" s="16" t="s">
        <v>26</v>
      </c>
      <c r="L24" s="17" t="s">
        <v>14</v>
      </c>
      <c r="M24">
        <v>0.1</v>
      </c>
      <c r="N24">
        <f t="shared" si="2"/>
        <v>-1</v>
      </c>
      <c r="O24">
        <f>AVERAGE(N23,N25,N26)</f>
        <v>0.10377665076793106</v>
      </c>
      <c r="P24">
        <f t="shared" si="3"/>
        <v>-1.103776650767931</v>
      </c>
    </row>
    <row r="25" spans="1:18" x14ac:dyDescent="0.2">
      <c r="J25" s="12">
        <v>6</v>
      </c>
      <c r="K25" s="13" t="s">
        <v>26</v>
      </c>
      <c r="L25" s="14" t="s">
        <v>18</v>
      </c>
      <c r="M25">
        <v>0.8</v>
      </c>
      <c r="N25">
        <f t="shared" si="2"/>
        <v>-9.6910013008056392E-2</v>
      </c>
      <c r="O25">
        <f>AVERAGE(N23,N24,N26)</f>
        <v>-0.19725334489605009</v>
      </c>
      <c r="P25">
        <f t="shared" si="3"/>
        <v>0.1003433318879937</v>
      </c>
    </row>
    <row r="26" spans="1:18" x14ac:dyDescent="0.2">
      <c r="J26" s="36">
        <v>6</v>
      </c>
      <c r="K26" s="37" t="s">
        <v>26</v>
      </c>
      <c r="L26" s="38" t="s">
        <v>21</v>
      </c>
      <c r="M26">
        <v>6.4</v>
      </c>
      <c r="N26">
        <f t="shared" si="2"/>
        <v>0.80617997398388719</v>
      </c>
      <c r="O26">
        <f>AVERAGE(N23,N24,N25)</f>
        <v>-0.49828334056003132</v>
      </c>
      <c r="P26">
        <f t="shared" si="3"/>
        <v>1.3044633145439186</v>
      </c>
    </row>
    <row r="27" spans="1:18" x14ac:dyDescent="0.2">
      <c r="J27" s="15">
        <v>7</v>
      </c>
      <c r="K27" s="16" t="s">
        <v>27</v>
      </c>
      <c r="L27" s="17" t="s">
        <v>15</v>
      </c>
      <c r="M27">
        <v>0.4</v>
      </c>
      <c r="N27">
        <f t="shared" si="2"/>
        <v>-0.3979400086720376</v>
      </c>
      <c r="O27">
        <f>AVERAGE(N28,N29,N30)</f>
        <v>6.2130405231831075E-2</v>
      </c>
      <c r="P27">
        <f t="shared" si="3"/>
        <v>-0.46007041390386866</v>
      </c>
    </row>
    <row r="28" spans="1:18" x14ac:dyDescent="0.2">
      <c r="J28" s="15">
        <v>7</v>
      </c>
      <c r="K28" s="16" t="s">
        <v>27</v>
      </c>
      <c r="L28" s="17" t="s">
        <v>13</v>
      </c>
      <c r="M28">
        <v>0.15</v>
      </c>
      <c r="N28">
        <f t="shared" si="2"/>
        <v>-0.82390874094431876</v>
      </c>
      <c r="O28">
        <f>AVERAGE(N27,N29,N30)</f>
        <v>0.20411998265592479</v>
      </c>
      <c r="P28">
        <f t="shared" si="3"/>
        <v>-1.0280287236002437</v>
      </c>
    </row>
    <row r="29" spans="1:18" x14ac:dyDescent="0.2">
      <c r="J29" s="12">
        <v>7</v>
      </c>
      <c r="K29" s="13" t="s">
        <v>27</v>
      </c>
      <c r="L29" s="14" t="s">
        <v>19</v>
      </c>
      <c r="M29">
        <v>1.6</v>
      </c>
      <c r="N29">
        <f t="shared" si="2"/>
        <v>0.20411998265592479</v>
      </c>
      <c r="O29">
        <f>AVERAGE(N27,N28,N30)</f>
        <v>-0.1385562585441564</v>
      </c>
      <c r="P29">
        <f t="shared" si="3"/>
        <v>0.34267624120008122</v>
      </c>
    </row>
    <row r="30" spans="1:18" x14ac:dyDescent="0.2">
      <c r="J30" s="36">
        <v>7</v>
      </c>
      <c r="K30" s="37" t="s">
        <v>27</v>
      </c>
      <c r="L30" s="38" t="s">
        <v>21</v>
      </c>
      <c r="M30">
        <v>6.4</v>
      </c>
      <c r="N30">
        <f t="shared" si="2"/>
        <v>0.80617997398388719</v>
      </c>
      <c r="O30">
        <f>AVERAGE(N27,N28,N29)</f>
        <v>-0.33924292232014386</v>
      </c>
      <c r="P30">
        <f t="shared" si="3"/>
        <v>1.1454228963040309</v>
      </c>
    </row>
    <row r="31" spans="1:18" x14ac:dyDescent="0.2">
      <c r="J31" s="15">
        <v>8</v>
      </c>
      <c r="K31" s="16" t="s">
        <v>28</v>
      </c>
      <c r="L31" s="17" t="s">
        <v>18</v>
      </c>
      <c r="M31">
        <v>0.8</v>
      </c>
      <c r="N31">
        <f t="shared" si="2"/>
        <v>-9.6910013008056392E-2</v>
      </c>
      <c r="O31">
        <f>AVERAGE(N32,N33,N34)</f>
        <v>3.4333188799373269E-3</v>
      </c>
      <c r="P31">
        <f t="shared" si="3"/>
        <v>-0.10034333188799371</v>
      </c>
    </row>
    <row r="32" spans="1:18" x14ac:dyDescent="0.2">
      <c r="J32" s="15">
        <v>8</v>
      </c>
      <c r="K32" s="16" t="s">
        <v>28</v>
      </c>
      <c r="L32" s="17" t="s">
        <v>19</v>
      </c>
      <c r="M32">
        <v>1.6</v>
      </c>
      <c r="N32">
        <f t="shared" si="2"/>
        <v>0.20411998265592479</v>
      </c>
      <c r="O32">
        <f>AVERAGE(N31,N33,N34)</f>
        <v>-9.691001300805642E-2</v>
      </c>
      <c r="P32">
        <f t="shared" si="3"/>
        <v>0.3010299956639812</v>
      </c>
    </row>
    <row r="33" spans="10:16" x14ac:dyDescent="0.2">
      <c r="J33" s="15">
        <v>8</v>
      </c>
      <c r="K33" s="16" t="s">
        <v>28</v>
      </c>
      <c r="L33" s="17" t="s">
        <v>20</v>
      </c>
      <c r="M33">
        <v>0.1</v>
      </c>
      <c r="N33">
        <f t="shared" si="2"/>
        <v>-1</v>
      </c>
      <c r="O33">
        <f>AVERAGE(N31,N32,N34)</f>
        <v>0.30446331454391856</v>
      </c>
      <c r="P33">
        <f t="shared" si="3"/>
        <v>-1.3044633145439186</v>
      </c>
    </row>
    <row r="34" spans="10:16" x14ac:dyDescent="0.2">
      <c r="J34" s="42">
        <v>8</v>
      </c>
      <c r="K34" s="43" t="s">
        <v>28</v>
      </c>
      <c r="L34" s="44" t="s">
        <v>21</v>
      </c>
      <c r="M34">
        <v>6.4</v>
      </c>
      <c r="N34">
        <f t="shared" si="2"/>
        <v>0.80617997398388719</v>
      </c>
      <c r="O34">
        <f>AVERAGE(N31,N32,N33)</f>
        <v>-0.29759667678404383</v>
      </c>
      <c r="P34">
        <f t="shared" si="3"/>
        <v>1.103776650767931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FEA07-683D-814F-BEFD-8DA13F4EB9FB}">
  <dimension ref="A1:BG35"/>
  <sheetViews>
    <sheetView workbookViewId="0">
      <selection activeCell="C6" sqref="C6"/>
    </sheetView>
  </sheetViews>
  <sheetFormatPr baseColWidth="10" defaultRowHeight="16" x14ac:dyDescent="0.2"/>
  <sheetData>
    <row r="1" spans="1:59" ht="18" thickBot="1" x14ac:dyDescent="0.25">
      <c r="A1" s="1" t="s">
        <v>0</v>
      </c>
      <c r="B1" s="76"/>
      <c r="C1" s="2" t="s">
        <v>65</v>
      </c>
      <c r="D1" s="2"/>
      <c r="E1" s="2"/>
      <c r="F1" s="2"/>
      <c r="G1" s="2"/>
      <c r="H1" s="2"/>
      <c r="I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1"/>
      <c r="BE1" s="79"/>
    </row>
    <row r="2" spans="1:59" ht="18" thickTop="1" thickBot="1" x14ac:dyDescent="0.25">
      <c r="A2" s="3" t="s">
        <v>2</v>
      </c>
      <c r="B2" s="76"/>
      <c r="C2" s="4">
        <v>1</v>
      </c>
      <c r="D2" s="3">
        <v>1</v>
      </c>
      <c r="E2" s="5">
        <v>1</v>
      </c>
      <c r="F2" s="3">
        <v>1</v>
      </c>
      <c r="G2" s="3">
        <v>1</v>
      </c>
      <c r="H2" s="3">
        <v>1</v>
      </c>
      <c r="I2" s="82">
        <v>1</v>
      </c>
      <c r="J2" s="5">
        <v>1</v>
      </c>
      <c r="K2" s="3">
        <v>1</v>
      </c>
      <c r="L2" s="3">
        <v>1</v>
      </c>
      <c r="M2" s="3">
        <v>1</v>
      </c>
      <c r="N2" s="3">
        <v>1</v>
      </c>
      <c r="O2" s="3">
        <v>1</v>
      </c>
      <c r="P2" s="82">
        <v>1</v>
      </c>
      <c r="Q2" s="3">
        <v>2</v>
      </c>
      <c r="R2" s="3">
        <v>2</v>
      </c>
      <c r="S2" s="3">
        <v>2</v>
      </c>
      <c r="T2" s="3">
        <v>2</v>
      </c>
      <c r="U2" s="3">
        <v>2</v>
      </c>
      <c r="V2" s="3">
        <v>2</v>
      </c>
      <c r="W2" s="82">
        <v>2</v>
      </c>
      <c r="X2" s="3">
        <v>2</v>
      </c>
      <c r="Y2" s="3">
        <v>2</v>
      </c>
      <c r="Z2" s="3">
        <v>2</v>
      </c>
      <c r="AA2" s="3">
        <v>2</v>
      </c>
      <c r="AB2" s="3">
        <v>2</v>
      </c>
      <c r="AC2" s="3">
        <v>2</v>
      </c>
      <c r="AD2" s="82">
        <v>2</v>
      </c>
      <c r="AE2" s="3">
        <v>3</v>
      </c>
      <c r="AF2" s="3">
        <v>3</v>
      </c>
      <c r="AG2" s="3">
        <v>3</v>
      </c>
      <c r="AH2" s="3">
        <v>3</v>
      </c>
      <c r="AI2" s="3">
        <v>3</v>
      </c>
      <c r="AJ2" s="3">
        <v>3</v>
      </c>
      <c r="AK2" s="82">
        <v>3</v>
      </c>
      <c r="AL2" s="3">
        <v>3</v>
      </c>
      <c r="AM2" s="3">
        <v>3</v>
      </c>
      <c r="AN2" s="3">
        <v>3</v>
      </c>
      <c r="AO2" s="3">
        <v>3</v>
      </c>
      <c r="AP2" s="3">
        <v>3</v>
      </c>
      <c r="AQ2" s="3">
        <v>3</v>
      </c>
      <c r="AR2" s="82">
        <v>3</v>
      </c>
      <c r="AS2" s="3">
        <v>4</v>
      </c>
      <c r="AT2" s="3">
        <v>4</v>
      </c>
      <c r="AU2" s="3">
        <v>4</v>
      </c>
      <c r="AV2" s="3">
        <v>4</v>
      </c>
      <c r="AW2" s="3">
        <v>4</v>
      </c>
      <c r="AX2" s="3">
        <v>4</v>
      </c>
      <c r="AY2" s="82">
        <v>4</v>
      </c>
      <c r="AZ2" s="3">
        <v>4</v>
      </c>
      <c r="BA2" s="3">
        <v>4</v>
      </c>
      <c r="BB2" s="3">
        <v>4</v>
      </c>
      <c r="BC2" s="3">
        <v>4</v>
      </c>
      <c r="BD2" s="3">
        <v>4</v>
      </c>
      <c r="BE2" s="80">
        <v>4</v>
      </c>
      <c r="BF2" s="86">
        <v>4</v>
      </c>
      <c r="BG2" s="84"/>
    </row>
    <row r="3" spans="1:59" ht="17" thickBot="1" x14ac:dyDescent="0.25">
      <c r="A3" s="3" t="s">
        <v>3</v>
      </c>
      <c r="B3" s="76"/>
      <c r="C3" s="3" t="s">
        <v>5</v>
      </c>
      <c r="D3" s="3" t="s">
        <v>5</v>
      </c>
      <c r="E3" s="3" t="s">
        <v>5</v>
      </c>
      <c r="F3" s="3" t="s">
        <v>5</v>
      </c>
      <c r="G3" s="3" t="s">
        <v>5</v>
      </c>
      <c r="H3" s="3" t="s">
        <v>5</v>
      </c>
      <c r="I3" s="83" t="s">
        <v>5</v>
      </c>
      <c r="J3" s="7" t="s">
        <v>6</v>
      </c>
      <c r="K3" s="3" t="s">
        <v>6</v>
      </c>
      <c r="L3" s="3" t="s">
        <v>6</v>
      </c>
      <c r="M3" s="3" t="s">
        <v>6</v>
      </c>
      <c r="N3" s="3" t="s">
        <v>6</v>
      </c>
      <c r="O3" s="3" t="s">
        <v>6</v>
      </c>
      <c r="P3" s="83" t="s">
        <v>6</v>
      </c>
      <c r="Q3" s="3" t="s">
        <v>5</v>
      </c>
      <c r="R3" s="3" t="s">
        <v>5</v>
      </c>
      <c r="S3" s="3" t="s">
        <v>5</v>
      </c>
      <c r="T3" s="3" t="s">
        <v>5</v>
      </c>
      <c r="U3" s="3" t="s">
        <v>5</v>
      </c>
      <c r="V3" s="3" t="s">
        <v>5</v>
      </c>
      <c r="W3" s="83" t="s">
        <v>5</v>
      </c>
      <c r="X3" s="3" t="s">
        <v>6</v>
      </c>
      <c r="Y3" s="3" t="s">
        <v>6</v>
      </c>
      <c r="Z3" s="3" t="s">
        <v>6</v>
      </c>
      <c r="AA3" s="3" t="s">
        <v>6</v>
      </c>
      <c r="AB3" s="3" t="s">
        <v>6</v>
      </c>
      <c r="AC3" s="3" t="s">
        <v>6</v>
      </c>
      <c r="AD3" s="83" t="s">
        <v>6</v>
      </c>
      <c r="AE3" s="3" t="s">
        <v>5</v>
      </c>
      <c r="AF3" s="3" t="s">
        <v>5</v>
      </c>
      <c r="AG3" s="3" t="s">
        <v>5</v>
      </c>
      <c r="AH3" s="3" t="s">
        <v>5</v>
      </c>
      <c r="AI3" s="3" t="s">
        <v>5</v>
      </c>
      <c r="AJ3" s="3" t="s">
        <v>5</v>
      </c>
      <c r="AK3" s="83" t="s">
        <v>5</v>
      </c>
      <c r="AL3" s="3" t="s">
        <v>6</v>
      </c>
      <c r="AM3" s="3" t="s">
        <v>6</v>
      </c>
      <c r="AN3" s="3" t="s">
        <v>6</v>
      </c>
      <c r="AO3" s="3" t="s">
        <v>6</v>
      </c>
      <c r="AP3" s="3" t="s">
        <v>6</v>
      </c>
      <c r="AQ3" s="3" t="s">
        <v>6</v>
      </c>
      <c r="AR3" s="83" t="s">
        <v>6</v>
      </c>
      <c r="AS3" s="46" t="s">
        <v>5</v>
      </c>
      <c r="AT3" s="3" t="s">
        <v>5</v>
      </c>
      <c r="AU3" s="3" t="s">
        <v>5</v>
      </c>
      <c r="AV3" s="3" t="s">
        <v>5</v>
      </c>
      <c r="AW3" s="3" t="s">
        <v>5</v>
      </c>
      <c r="AX3" s="3" t="s">
        <v>5</v>
      </c>
      <c r="AY3" s="83" t="s">
        <v>5</v>
      </c>
      <c r="AZ3" s="47" t="s">
        <v>6</v>
      </c>
      <c r="BA3" s="3" t="s">
        <v>6</v>
      </c>
      <c r="BB3" s="3" t="s">
        <v>6</v>
      </c>
      <c r="BC3" s="3" t="s">
        <v>6</v>
      </c>
      <c r="BD3" s="3" t="s">
        <v>6</v>
      </c>
      <c r="BE3" s="3" t="s">
        <v>6</v>
      </c>
      <c r="BF3" s="7" t="s">
        <v>6</v>
      </c>
      <c r="BG3" s="84"/>
    </row>
    <row r="4" spans="1:59" ht="18" thickBot="1" x14ac:dyDescent="0.25">
      <c r="A4" s="3" t="s">
        <v>7</v>
      </c>
      <c r="B4" s="77"/>
      <c r="C4" s="6">
        <v>0</v>
      </c>
      <c r="D4" s="3">
        <v>24</v>
      </c>
      <c r="E4" s="3">
        <v>24</v>
      </c>
      <c r="F4" s="3">
        <v>24</v>
      </c>
      <c r="G4" s="3">
        <v>48</v>
      </c>
      <c r="H4" s="3">
        <v>48</v>
      </c>
      <c r="I4" s="83">
        <v>48</v>
      </c>
      <c r="J4" s="7">
        <v>0</v>
      </c>
      <c r="K4" s="3">
        <v>24</v>
      </c>
      <c r="L4" s="3">
        <v>24</v>
      </c>
      <c r="M4" s="3">
        <v>24</v>
      </c>
      <c r="N4" s="3">
        <v>48</v>
      </c>
      <c r="O4" s="3">
        <v>48</v>
      </c>
      <c r="P4" s="83">
        <v>48</v>
      </c>
      <c r="Q4" s="3">
        <v>0</v>
      </c>
      <c r="R4" s="3">
        <v>24</v>
      </c>
      <c r="S4" s="3">
        <v>24</v>
      </c>
      <c r="T4" s="3">
        <v>24</v>
      </c>
      <c r="U4" s="3">
        <v>48</v>
      </c>
      <c r="V4" s="3">
        <v>48</v>
      </c>
      <c r="W4" s="83">
        <v>48</v>
      </c>
      <c r="X4" s="3">
        <v>0</v>
      </c>
      <c r="Y4" s="3">
        <v>24</v>
      </c>
      <c r="Z4" s="3">
        <v>24</v>
      </c>
      <c r="AA4" s="3">
        <v>24</v>
      </c>
      <c r="AB4" s="3">
        <v>48</v>
      </c>
      <c r="AC4" s="3">
        <v>48</v>
      </c>
      <c r="AD4" s="83">
        <v>48</v>
      </c>
      <c r="AE4" s="3">
        <v>0</v>
      </c>
      <c r="AF4" s="3">
        <v>24</v>
      </c>
      <c r="AG4" s="3">
        <v>24</v>
      </c>
      <c r="AH4" s="3">
        <v>24</v>
      </c>
      <c r="AI4" s="3">
        <v>48</v>
      </c>
      <c r="AJ4" s="3">
        <v>48</v>
      </c>
      <c r="AK4" s="83">
        <v>48</v>
      </c>
      <c r="AL4" s="3">
        <v>0</v>
      </c>
      <c r="AM4" s="3">
        <v>24</v>
      </c>
      <c r="AN4" s="3">
        <v>24</v>
      </c>
      <c r="AO4" s="3">
        <v>24</v>
      </c>
      <c r="AP4" s="3">
        <v>48</v>
      </c>
      <c r="AQ4" s="3">
        <v>48</v>
      </c>
      <c r="AR4" s="83">
        <v>48</v>
      </c>
      <c r="AS4" s="7">
        <v>0</v>
      </c>
      <c r="AT4" s="3">
        <v>24</v>
      </c>
      <c r="AU4" s="3">
        <v>24</v>
      </c>
      <c r="AV4" s="3">
        <v>24</v>
      </c>
      <c r="AW4" s="3">
        <v>48</v>
      </c>
      <c r="AX4" s="3">
        <v>48</v>
      </c>
      <c r="AY4" s="83">
        <v>48</v>
      </c>
      <c r="AZ4" s="3">
        <v>0</v>
      </c>
      <c r="BA4" s="3">
        <v>24</v>
      </c>
      <c r="BB4" s="3">
        <v>24</v>
      </c>
      <c r="BC4" s="3">
        <v>24</v>
      </c>
      <c r="BD4" s="3">
        <v>48</v>
      </c>
      <c r="BE4" s="3">
        <v>48</v>
      </c>
      <c r="BF4" s="7">
        <v>48</v>
      </c>
      <c r="BG4" s="84"/>
    </row>
    <row r="5" spans="1:59" ht="17" thickBot="1" x14ac:dyDescent="0.25">
      <c r="A5" s="3" t="s">
        <v>8</v>
      </c>
      <c r="B5" s="10" t="s">
        <v>11</v>
      </c>
      <c r="C5" s="6" t="s">
        <v>4</v>
      </c>
      <c r="D5" s="3">
        <v>0</v>
      </c>
      <c r="E5" s="3">
        <v>0.02</v>
      </c>
      <c r="F5" s="3">
        <v>0.04</v>
      </c>
      <c r="G5" s="3">
        <v>0</v>
      </c>
      <c r="H5" s="3">
        <v>0.02</v>
      </c>
      <c r="I5" s="83">
        <v>0.04</v>
      </c>
      <c r="J5" s="7" t="s">
        <v>4</v>
      </c>
      <c r="K5" s="3">
        <v>0</v>
      </c>
      <c r="L5" s="3">
        <v>0.02</v>
      </c>
      <c r="M5" s="3">
        <v>0.04</v>
      </c>
      <c r="N5" s="3">
        <v>0</v>
      </c>
      <c r="O5" s="3">
        <v>0.02</v>
      </c>
      <c r="P5" s="83">
        <v>0.04</v>
      </c>
      <c r="Q5" s="3" t="s">
        <v>4</v>
      </c>
      <c r="R5" s="3">
        <v>0</v>
      </c>
      <c r="S5" s="3">
        <v>0.02</v>
      </c>
      <c r="T5" s="3">
        <v>0.04</v>
      </c>
      <c r="U5" s="3">
        <v>0</v>
      </c>
      <c r="V5" s="3">
        <v>0.02</v>
      </c>
      <c r="W5" s="83">
        <v>0.04</v>
      </c>
      <c r="X5" s="3" t="s">
        <v>4</v>
      </c>
      <c r="Y5" s="3">
        <v>0</v>
      </c>
      <c r="Z5" s="3">
        <v>0.02</v>
      </c>
      <c r="AA5" s="3">
        <v>0.04</v>
      </c>
      <c r="AB5" s="3">
        <v>0</v>
      </c>
      <c r="AC5" s="3">
        <v>0.02</v>
      </c>
      <c r="AD5" s="83">
        <v>0.04</v>
      </c>
      <c r="AE5" s="81" t="s">
        <v>4</v>
      </c>
      <c r="AF5" s="3">
        <v>0</v>
      </c>
      <c r="AG5" s="3">
        <v>0.02</v>
      </c>
      <c r="AH5" s="3">
        <v>0.04</v>
      </c>
      <c r="AI5" s="3">
        <v>0</v>
      </c>
      <c r="AJ5" s="3">
        <v>0.02</v>
      </c>
      <c r="AK5" s="85">
        <v>0.04</v>
      </c>
      <c r="AL5" s="81" t="s">
        <v>4</v>
      </c>
      <c r="AM5" s="3">
        <v>0</v>
      </c>
      <c r="AN5" s="3">
        <v>0.02</v>
      </c>
      <c r="AO5" s="3">
        <v>0.04</v>
      </c>
      <c r="AP5" s="3">
        <v>0</v>
      </c>
      <c r="AQ5" s="3">
        <v>0.02</v>
      </c>
      <c r="AR5" s="83">
        <v>0.04</v>
      </c>
      <c r="AS5" s="7" t="s">
        <v>4</v>
      </c>
      <c r="AT5" s="3">
        <v>0</v>
      </c>
      <c r="AU5" s="3">
        <v>0.02</v>
      </c>
      <c r="AV5" s="3">
        <v>0.04</v>
      </c>
      <c r="AW5" s="3">
        <v>0</v>
      </c>
      <c r="AX5" s="3">
        <v>0.02</v>
      </c>
      <c r="AY5" s="83">
        <v>0.04</v>
      </c>
      <c r="AZ5" s="81" t="s">
        <v>4</v>
      </c>
      <c r="BA5" s="3">
        <v>0</v>
      </c>
      <c r="BB5" s="3">
        <v>0.02</v>
      </c>
      <c r="BC5" s="3">
        <v>0.04</v>
      </c>
      <c r="BD5" s="3">
        <v>0</v>
      </c>
      <c r="BE5" s="3">
        <v>0.02</v>
      </c>
      <c r="BF5" s="7">
        <v>0.04</v>
      </c>
      <c r="BG5" s="84"/>
    </row>
    <row r="6" spans="1:59" x14ac:dyDescent="0.2">
      <c r="A6" s="72">
        <v>1</v>
      </c>
      <c r="B6" s="73" t="s">
        <v>16</v>
      </c>
      <c r="C6">
        <v>35237.015999999996</v>
      </c>
      <c r="D6">
        <v>1742331836</v>
      </c>
      <c r="E6">
        <v>1327499024</v>
      </c>
      <c r="F6">
        <v>1479527636</v>
      </c>
      <c r="G6">
        <v>2174719920</v>
      </c>
      <c r="H6">
        <v>1696483788</v>
      </c>
      <c r="I6">
        <v>1858361916</v>
      </c>
      <c r="J6" s="64">
        <v>29364.18</v>
      </c>
      <c r="K6">
        <v>833436816</v>
      </c>
      <c r="L6">
        <v>892045703.99999988</v>
      </c>
      <c r="M6">
        <v>860098827.99999988</v>
      </c>
      <c r="N6">
        <v>2324485744</v>
      </c>
      <c r="O6">
        <v>1874523828</v>
      </c>
      <c r="P6">
        <v>1896329100</v>
      </c>
      <c r="Q6">
        <v>43276.92</v>
      </c>
      <c r="R6" s="78">
        <v>1697018164</v>
      </c>
      <c r="S6">
        <v>1435008400</v>
      </c>
      <c r="T6">
        <v>1563840820</v>
      </c>
      <c r="U6">
        <v>1463141408</v>
      </c>
      <c r="V6">
        <v>1254560060</v>
      </c>
      <c r="W6">
        <v>1439833104</v>
      </c>
      <c r="X6" s="64">
        <v>36064.1</v>
      </c>
      <c r="Y6">
        <v>1109577344</v>
      </c>
      <c r="Z6">
        <v>976692580.00000012</v>
      </c>
      <c r="AA6">
        <v>1024717188.0000001</v>
      </c>
      <c r="AB6">
        <v>2022090236</v>
      </c>
      <c r="AC6">
        <v>1883784376.0000002</v>
      </c>
      <c r="AD6">
        <v>1810706836</v>
      </c>
      <c r="AE6">
        <v>33207.839999999997</v>
      </c>
      <c r="AF6">
        <v>1776313280</v>
      </c>
      <c r="AG6">
        <v>1466989648</v>
      </c>
      <c r="AH6">
        <v>1765644139.9999998</v>
      </c>
      <c r="AI6">
        <v>1952520507.9999998</v>
      </c>
      <c r="AJ6">
        <v>1501335060</v>
      </c>
      <c r="AK6">
        <v>1497845508</v>
      </c>
      <c r="AL6">
        <v>27673.199999999997</v>
      </c>
      <c r="AM6">
        <v>904974708</v>
      </c>
      <c r="AN6">
        <v>673249852</v>
      </c>
      <c r="AO6">
        <v>690556788</v>
      </c>
      <c r="AP6">
        <v>1771805080</v>
      </c>
      <c r="AQ6">
        <v>1871876172</v>
      </c>
      <c r="AR6">
        <v>1761942188</v>
      </c>
      <c r="AS6">
        <v>36402.239999999998</v>
      </c>
      <c r="AT6">
        <v>2094937500</v>
      </c>
      <c r="AU6">
        <v>1355733300</v>
      </c>
      <c r="AV6">
        <v>1621979492</v>
      </c>
      <c r="AW6">
        <v>2278513476</v>
      </c>
      <c r="AX6">
        <v>1569307420</v>
      </c>
      <c r="AY6">
        <v>1826739064</v>
      </c>
      <c r="AZ6" s="64">
        <v>31714.3</v>
      </c>
      <c r="BA6">
        <v>324027928</v>
      </c>
      <c r="BB6">
        <v>731285156</v>
      </c>
      <c r="BC6">
        <v>645805224</v>
      </c>
      <c r="BD6">
        <v>1861011916</v>
      </c>
      <c r="BE6">
        <v>1766062107.9999998</v>
      </c>
      <c r="BF6">
        <v>1799099804</v>
      </c>
    </row>
    <row r="7" spans="1:59" x14ac:dyDescent="0.2">
      <c r="A7" s="74">
        <v>2</v>
      </c>
      <c r="B7" s="75" t="s">
        <v>22</v>
      </c>
      <c r="C7">
        <v>30075.324000000001</v>
      </c>
      <c r="D7">
        <v>1545920116</v>
      </c>
      <c r="E7">
        <v>1475637988</v>
      </c>
      <c r="F7">
        <v>1620787892</v>
      </c>
      <c r="G7">
        <v>1857093164</v>
      </c>
      <c r="H7">
        <v>1625539160</v>
      </c>
      <c r="I7">
        <v>1792068164</v>
      </c>
      <c r="J7" s="64">
        <v>25062.77</v>
      </c>
      <c r="K7">
        <v>785523632</v>
      </c>
      <c r="L7">
        <v>908519824</v>
      </c>
      <c r="M7">
        <v>791721828</v>
      </c>
      <c r="N7">
        <v>1590569920</v>
      </c>
      <c r="O7">
        <v>1799654492.0000002</v>
      </c>
      <c r="P7">
        <v>1389242188</v>
      </c>
      <c r="Q7">
        <v>41935.139999999992</v>
      </c>
      <c r="R7" s="78">
        <v>1591353224</v>
      </c>
      <c r="S7">
        <v>1418283888</v>
      </c>
      <c r="T7">
        <v>1524508204</v>
      </c>
      <c r="U7">
        <v>1406638768</v>
      </c>
      <c r="V7">
        <v>1335385548</v>
      </c>
      <c r="W7">
        <v>1509290040</v>
      </c>
      <c r="X7" s="64">
        <v>34945.949999999997</v>
      </c>
      <c r="Y7">
        <v>1052507716</v>
      </c>
      <c r="Z7">
        <v>1051483788.0000001</v>
      </c>
      <c r="AA7">
        <v>1029968164</v>
      </c>
      <c r="AB7">
        <v>1803500976.0000002</v>
      </c>
      <c r="AC7">
        <v>1885364452</v>
      </c>
      <c r="AD7">
        <v>1875742772</v>
      </c>
      <c r="AE7">
        <v>30607.5</v>
      </c>
      <c r="AF7">
        <v>1772494139.9999998</v>
      </c>
      <c r="AG7">
        <v>1469219044</v>
      </c>
      <c r="AH7">
        <v>1874928320</v>
      </c>
      <c r="AI7">
        <v>1938943555.9999998</v>
      </c>
      <c r="AJ7">
        <v>1433612500</v>
      </c>
      <c r="AK7">
        <v>1664709960</v>
      </c>
      <c r="AL7">
        <v>25506.25</v>
      </c>
      <c r="AM7">
        <v>915395116</v>
      </c>
      <c r="AN7">
        <v>650965624</v>
      </c>
      <c r="AO7">
        <v>660627248</v>
      </c>
      <c r="AP7">
        <v>1855704296</v>
      </c>
      <c r="AQ7">
        <v>1882413868</v>
      </c>
      <c r="AR7">
        <v>1451876952</v>
      </c>
      <c r="AS7">
        <v>36114.239999999998</v>
      </c>
      <c r="AT7">
        <v>1866769920</v>
      </c>
      <c r="AU7">
        <v>1445855760</v>
      </c>
      <c r="AV7">
        <v>1686220507.9999998</v>
      </c>
      <c r="AW7">
        <v>1740029688</v>
      </c>
      <c r="AX7">
        <v>1682323828</v>
      </c>
      <c r="AY7">
        <v>1803854688</v>
      </c>
      <c r="AZ7" s="64">
        <v>26845.9</v>
      </c>
      <c r="BA7">
        <v>323078808</v>
      </c>
      <c r="BB7">
        <v>585929688</v>
      </c>
      <c r="BC7">
        <v>644281056</v>
      </c>
      <c r="BD7">
        <v>1599926464</v>
      </c>
      <c r="BE7">
        <v>1740129884</v>
      </c>
      <c r="BF7">
        <v>1763706836</v>
      </c>
    </row>
    <row r="8" spans="1:59" x14ac:dyDescent="0.2">
      <c r="A8" s="74">
        <v>3</v>
      </c>
      <c r="B8" s="75" t="s">
        <v>23</v>
      </c>
      <c r="C8">
        <v>29445.234</v>
      </c>
      <c r="D8">
        <v>1569220900</v>
      </c>
      <c r="E8">
        <v>1401268360</v>
      </c>
      <c r="F8">
        <v>1672826564</v>
      </c>
      <c r="G8">
        <v>1815117188</v>
      </c>
      <c r="H8">
        <v>1662707228</v>
      </c>
      <c r="I8">
        <v>1704464452</v>
      </c>
      <c r="J8" s="64">
        <v>24537.695</v>
      </c>
      <c r="K8">
        <v>895547852</v>
      </c>
      <c r="L8">
        <v>914478027.99999988</v>
      </c>
      <c r="M8">
        <v>839169727.99999988</v>
      </c>
      <c r="N8">
        <v>1645530664</v>
      </c>
      <c r="O8">
        <v>1867433592.0000002</v>
      </c>
      <c r="P8">
        <v>1829073244.0000002</v>
      </c>
      <c r="Q8">
        <v>42992.88</v>
      </c>
      <c r="R8" s="78">
        <v>1644436916</v>
      </c>
      <c r="S8">
        <v>1385240820</v>
      </c>
      <c r="T8">
        <v>1596789648</v>
      </c>
      <c r="U8">
        <v>1450397656</v>
      </c>
      <c r="V8">
        <v>1322896680</v>
      </c>
      <c r="W8">
        <v>1636357420</v>
      </c>
      <c r="X8" s="64">
        <v>35827.4</v>
      </c>
      <c r="Y8">
        <v>1068521388.0000001</v>
      </c>
      <c r="Z8">
        <v>1034063280.0000001</v>
      </c>
      <c r="AA8">
        <v>944940624</v>
      </c>
      <c r="AB8">
        <v>1938222655.9999998</v>
      </c>
      <c r="AC8">
        <v>1615185644</v>
      </c>
      <c r="AD8">
        <v>1828417968</v>
      </c>
      <c r="AE8">
        <v>30563.699999999997</v>
      </c>
      <c r="AF8">
        <v>1817429100</v>
      </c>
      <c r="AG8">
        <v>1441545312</v>
      </c>
      <c r="AH8">
        <v>1770407812</v>
      </c>
      <c r="AI8">
        <v>1988020507.9999998</v>
      </c>
      <c r="AJ8">
        <v>1389211916</v>
      </c>
      <c r="AK8">
        <v>1697218752</v>
      </c>
      <c r="AL8">
        <v>25469.75</v>
      </c>
      <c r="AM8">
        <v>795420656</v>
      </c>
      <c r="AN8">
        <v>658985840</v>
      </c>
      <c r="AO8">
        <v>583662596</v>
      </c>
      <c r="AP8">
        <v>1882400000</v>
      </c>
      <c r="AQ8">
        <v>1799847655.9999998</v>
      </c>
      <c r="AR8">
        <v>1509937304</v>
      </c>
      <c r="AS8">
        <v>34681.560000000005</v>
      </c>
      <c r="AT8">
        <v>1813798244.0000002</v>
      </c>
      <c r="AU8">
        <v>1489096876</v>
      </c>
      <c r="AV8">
        <v>1530706836</v>
      </c>
      <c r="AW8">
        <v>1878412107.9999998</v>
      </c>
      <c r="AX8">
        <v>1498168068</v>
      </c>
      <c r="AY8">
        <v>1703304296</v>
      </c>
      <c r="AZ8" s="64">
        <v>27189.800000000003</v>
      </c>
      <c r="BA8">
        <v>292485864</v>
      </c>
      <c r="BB8">
        <v>630931932</v>
      </c>
      <c r="BC8">
        <v>539876856</v>
      </c>
      <c r="BD8">
        <v>1692419139.9999998</v>
      </c>
      <c r="BE8">
        <v>1998574804</v>
      </c>
      <c r="BF8">
        <v>1770860936</v>
      </c>
    </row>
    <row r="9" spans="1:59" x14ac:dyDescent="0.2">
      <c r="A9" s="74">
        <v>4</v>
      </c>
      <c r="B9" s="75" t="s">
        <v>24</v>
      </c>
      <c r="C9">
        <v>29931.341999999997</v>
      </c>
      <c r="D9">
        <v>1587088380</v>
      </c>
      <c r="E9">
        <v>1639939648</v>
      </c>
      <c r="F9">
        <v>1646076172</v>
      </c>
      <c r="G9">
        <v>1905989648</v>
      </c>
      <c r="H9">
        <v>1741669728</v>
      </c>
      <c r="I9">
        <v>1834480080</v>
      </c>
      <c r="J9" s="64">
        <v>24942.785</v>
      </c>
      <c r="K9">
        <v>893056544</v>
      </c>
      <c r="L9">
        <v>903790819.99999988</v>
      </c>
      <c r="M9">
        <v>878167580.00000012</v>
      </c>
      <c r="N9">
        <v>1752557420</v>
      </c>
      <c r="O9">
        <v>1873172655.9999998</v>
      </c>
      <c r="P9">
        <v>1868870704</v>
      </c>
      <c r="Q9">
        <v>43289.219999999994</v>
      </c>
      <c r="R9" s="78">
        <v>1607841896</v>
      </c>
      <c r="S9">
        <v>1600329980</v>
      </c>
      <c r="T9">
        <v>1536975000</v>
      </c>
      <c r="U9">
        <v>1434887892</v>
      </c>
      <c r="V9">
        <v>1504910936</v>
      </c>
      <c r="W9">
        <v>1538270900</v>
      </c>
      <c r="X9" s="64">
        <v>36074.35</v>
      </c>
      <c r="Y9">
        <v>972535060</v>
      </c>
      <c r="Z9">
        <v>1058213576</v>
      </c>
      <c r="AA9">
        <v>1094476268</v>
      </c>
      <c r="AB9">
        <v>1970916600</v>
      </c>
      <c r="AC9">
        <v>2231795900</v>
      </c>
      <c r="AD9">
        <v>2069881055.9999998</v>
      </c>
      <c r="AE9">
        <v>32510.519999999997</v>
      </c>
      <c r="AF9">
        <v>1686264844.0000002</v>
      </c>
      <c r="AG9">
        <v>1845368555.9999998</v>
      </c>
      <c r="AH9">
        <v>2409600976</v>
      </c>
      <c r="AI9">
        <v>1881850000</v>
      </c>
      <c r="AJ9">
        <v>1489259572</v>
      </c>
      <c r="AK9">
        <v>1651714648</v>
      </c>
      <c r="AL9">
        <v>27092.1</v>
      </c>
      <c r="AM9">
        <v>818224660</v>
      </c>
      <c r="AN9">
        <v>719223292</v>
      </c>
      <c r="AO9">
        <v>636508104</v>
      </c>
      <c r="AP9">
        <v>1723818164</v>
      </c>
      <c r="AQ9">
        <v>1684796484</v>
      </c>
      <c r="AR9">
        <v>1585921288</v>
      </c>
      <c r="AS9">
        <v>40538.58</v>
      </c>
      <c r="AT9">
        <v>1881478712</v>
      </c>
      <c r="AU9">
        <v>1657869728</v>
      </c>
      <c r="AV9">
        <v>1684431444.0000002</v>
      </c>
      <c r="AW9">
        <v>1966961916</v>
      </c>
      <c r="AX9">
        <v>1863131444.0000002</v>
      </c>
      <c r="AY9">
        <v>1918625392.0000002</v>
      </c>
      <c r="AZ9" s="64">
        <v>28967.599999999999</v>
      </c>
      <c r="BA9">
        <v>322455004</v>
      </c>
      <c r="BB9">
        <v>594660840</v>
      </c>
      <c r="BC9">
        <v>755880712</v>
      </c>
      <c r="BD9">
        <v>1683510936</v>
      </c>
      <c r="BE9">
        <v>2198655272</v>
      </c>
      <c r="BF9">
        <v>1942799416</v>
      </c>
    </row>
    <row r="10" spans="1:59" x14ac:dyDescent="0.2">
      <c r="A10" s="74">
        <v>5</v>
      </c>
      <c r="B10" s="75" t="s">
        <v>25</v>
      </c>
      <c r="C10">
        <v>30707.291999999998</v>
      </c>
      <c r="D10">
        <v>1577233692</v>
      </c>
      <c r="E10">
        <v>1426331932</v>
      </c>
      <c r="F10">
        <v>1479909572</v>
      </c>
      <c r="G10">
        <v>2036968360.0000002</v>
      </c>
      <c r="H10">
        <v>1612800000</v>
      </c>
      <c r="I10">
        <v>1738497264</v>
      </c>
      <c r="J10" s="64">
        <v>25589.41</v>
      </c>
      <c r="K10">
        <v>832417872</v>
      </c>
      <c r="L10">
        <v>888355568</v>
      </c>
      <c r="M10">
        <v>913013380.00000012</v>
      </c>
      <c r="N10">
        <v>1580936328</v>
      </c>
      <c r="O10">
        <v>1889519920</v>
      </c>
      <c r="P10">
        <v>1649173436</v>
      </c>
      <c r="Q10">
        <v>44866.080000000002</v>
      </c>
      <c r="R10" s="78">
        <v>1740316600</v>
      </c>
      <c r="S10">
        <v>1367679688</v>
      </c>
      <c r="T10">
        <v>1671661132</v>
      </c>
      <c r="U10">
        <v>1549118164</v>
      </c>
      <c r="V10">
        <v>1350861620</v>
      </c>
      <c r="W10">
        <v>1728178516</v>
      </c>
      <c r="X10" s="64">
        <v>37388.400000000001</v>
      </c>
      <c r="Y10">
        <v>1146247656</v>
      </c>
      <c r="Z10">
        <v>992298632</v>
      </c>
      <c r="AA10">
        <v>907546972.00000012</v>
      </c>
      <c r="AB10">
        <v>1818209572</v>
      </c>
      <c r="AC10">
        <v>2164530080</v>
      </c>
      <c r="AD10">
        <v>1971481639.9999998</v>
      </c>
      <c r="AE10">
        <v>33093.119999999995</v>
      </c>
      <c r="AF10">
        <v>1895160155.9999998</v>
      </c>
      <c r="AG10">
        <v>1674797852</v>
      </c>
      <c r="AH10">
        <v>1906161328</v>
      </c>
      <c r="AI10">
        <v>1899216407.9999998</v>
      </c>
      <c r="AJ10">
        <v>1505148144</v>
      </c>
      <c r="AK10">
        <v>1766990428</v>
      </c>
      <c r="AL10">
        <v>27577.599999999999</v>
      </c>
      <c r="AM10">
        <v>793283592</v>
      </c>
      <c r="AN10">
        <v>679682472</v>
      </c>
      <c r="AO10">
        <v>662014648</v>
      </c>
      <c r="AP10">
        <v>2014273632</v>
      </c>
      <c r="AQ10">
        <v>1665431444</v>
      </c>
      <c r="AR10">
        <v>1632803908</v>
      </c>
      <c r="AS10">
        <v>39975.18</v>
      </c>
      <c r="AT10">
        <v>1864371680</v>
      </c>
      <c r="AU10">
        <v>1470260448</v>
      </c>
      <c r="AV10">
        <v>1682619139.9999998</v>
      </c>
      <c r="AW10">
        <v>1895198632</v>
      </c>
      <c r="AX10">
        <v>1682489452</v>
      </c>
      <c r="AY10">
        <v>2006096876.0000002</v>
      </c>
      <c r="AZ10" s="64">
        <v>27132.9</v>
      </c>
      <c r="BA10">
        <v>360569240</v>
      </c>
      <c r="BB10">
        <v>597750732</v>
      </c>
      <c r="BC10">
        <v>695605128</v>
      </c>
      <c r="BD10">
        <v>1564049024</v>
      </c>
      <c r="BE10">
        <v>1923921484</v>
      </c>
      <c r="BF10">
        <v>1970424804</v>
      </c>
    </row>
    <row r="11" spans="1:59" x14ac:dyDescent="0.2">
      <c r="A11" s="74">
        <v>6</v>
      </c>
      <c r="B11" s="75" t="s">
        <v>26</v>
      </c>
      <c r="C11">
        <v>28652.207999999999</v>
      </c>
      <c r="D11">
        <v>1567971680</v>
      </c>
      <c r="E11">
        <v>1663738672</v>
      </c>
      <c r="F11">
        <v>1601507520</v>
      </c>
      <c r="G11">
        <v>1915906248</v>
      </c>
      <c r="H11">
        <v>1876484376.0000002</v>
      </c>
      <c r="I11">
        <v>1769697072</v>
      </c>
      <c r="J11" s="64">
        <v>23876.84</v>
      </c>
      <c r="K11">
        <v>863422948</v>
      </c>
      <c r="L11">
        <v>832021680</v>
      </c>
      <c r="M11">
        <v>939692968</v>
      </c>
      <c r="N11">
        <v>1705088476.0000002</v>
      </c>
      <c r="O11">
        <v>1670044532</v>
      </c>
      <c r="P11">
        <v>1832429296</v>
      </c>
      <c r="Q11">
        <v>42275.519999999997</v>
      </c>
      <c r="R11" s="78">
        <v>1564095116</v>
      </c>
      <c r="S11">
        <v>1618933300</v>
      </c>
      <c r="T11">
        <v>1541435548</v>
      </c>
      <c r="U11">
        <v>1503315428</v>
      </c>
      <c r="V11">
        <v>1538170116</v>
      </c>
      <c r="W11">
        <v>1657594920</v>
      </c>
      <c r="X11" s="64">
        <v>35229.599999999999</v>
      </c>
      <c r="Y11">
        <v>983636232</v>
      </c>
      <c r="Z11">
        <v>1011053319.9999999</v>
      </c>
      <c r="AA11">
        <v>881393848</v>
      </c>
      <c r="AB11">
        <v>1687341796</v>
      </c>
      <c r="AC11">
        <v>1880703320</v>
      </c>
      <c r="AD11">
        <v>1880251952</v>
      </c>
      <c r="AE11">
        <v>35079.479999999996</v>
      </c>
      <c r="AF11">
        <v>1830152344.0000002</v>
      </c>
      <c r="AG11">
        <v>1705097655.9999998</v>
      </c>
      <c r="AH11">
        <v>1698215236</v>
      </c>
      <c r="AI11">
        <v>1978594728</v>
      </c>
      <c r="AJ11">
        <v>1674643556</v>
      </c>
      <c r="AK11">
        <v>1648474608</v>
      </c>
      <c r="AL11">
        <v>29232.899999999998</v>
      </c>
      <c r="AM11">
        <v>838940724</v>
      </c>
      <c r="AN11">
        <v>646284816</v>
      </c>
      <c r="AO11">
        <v>657457228</v>
      </c>
      <c r="AP11">
        <v>1801721092.0000002</v>
      </c>
      <c r="AQ11">
        <v>1590367188</v>
      </c>
      <c r="AR11">
        <v>1619686816</v>
      </c>
      <c r="AS11">
        <v>37896.18</v>
      </c>
      <c r="AT11">
        <v>1896074607.9999998</v>
      </c>
      <c r="AU11">
        <v>1667366212</v>
      </c>
      <c r="AV11">
        <v>1644108788</v>
      </c>
      <c r="AW11">
        <v>2021127736</v>
      </c>
      <c r="AX11">
        <v>1912970900</v>
      </c>
      <c r="AY11">
        <v>1856457228</v>
      </c>
      <c r="AZ11" s="64">
        <v>28399.599999999999</v>
      </c>
      <c r="BA11">
        <v>325811500</v>
      </c>
      <c r="BB11">
        <v>624716016</v>
      </c>
      <c r="BC11">
        <v>772814256</v>
      </c>
      <c r="BD11">
        <v>1751651755.9999998</v>
      </c>
      <c r="BE11">
        <v>1820539255.9999998</v>
      </c>
      <c r="BF11">
        <v>2222048632</v>
      </c>
    </row>
    <row r="12" spans="1:59" x14ac:dyDescent="0.2">
      <c r="A12" s="74">
        <v>7</v>
      </c>
      <c r="B12" s="75" t="s">
        <v>27</v>
      </c>
      <c r="C12">
        <v>25140.725999999999</v>
      </c>
      <c r="D12">
        <v>1509198244</v>
      </c>
      <c r="E12">
        <v>1549168068</v>
      </c>
      <c r="F12">
        <v>1583645704</v>
      </c>
      <c r="G12">
        <v>1859219728</v>
      </c>
      <c r="H12">
        <v>1861923828</v>
      </c>
      <c r="I12">
        <v>1874918164</v>
      </c>
      <c r="J12" s="64">
        <v>20950.605</v>
      </c>
      <c r="K12">
        <v>854861132</v>
      </c>
      <c r="L12">
        <v>859534960</v>
      </c>
      <c r="M12">
        <v>867439940</v>
      </c>
      <c r="N12">
        <v>1593940428</v>
      </c>
      <c r="O12">
        <v>1616320900</v>
      </c>
      <c r="P12">
        <v>1626021876</v>
      </c>
      <c r="Q12">
        <v>41065.679999999993</v>
      </c>
      <c r="R12" s="78">
        <v>1636071680</v>
      </c>
      <c r="S12">
        <v>1526365624</v>
      </c>
      <c r="T12">
        <v>1546197852</v>
      </c>
      <c r="U12">
        <v>1415585060</v>
      </c>
      <c r="V12">
        <v>1561795996</v>
      </c>
      <c r="W12">
        <v>1629991504</v>
      </c>
      <c r="X12" s="64">
        <v>34221.399999999994</v>
      </c>
      <c r="Y12">
        <v>876756248</v>
      </c>
      <c r="Z12">
        <v>963116896.00000012</v>
      </c>
      <c r="AA12">
        <v>905812596.00000012</v>
      </c>
      <c r="AB12">
        <v>1597247460</v>
      </c>
      <c r="AC12">
        <v>1776134572</v>
      </c>
      <c r="AD12">
        <v>1610478320</v>
      </c>
      <c r="AE12">
        <v>27740.04</v>
      </c>
      <c r="AF12">
        <v>1805172264</v>
      </c>
      <c r="AG12">
        <v>1609470216</v>
      </c>
      <c r="AH12">
        <v>1514475880</v>
      </c>
      <c r="AI12">
        <v>1857825780</v>
      </c>
      <c r="AJ12">
        <v>1599933204</v>
      </c>
      <c r="AK12">
        <v>1616069336</v>
      </c>
      <c r="AL12">
        <v>23116.7</v>
      </c>
      <c r="AM12">
        <v>822002344</v>
      </c>
      <c r="AN12">
        <v>675362792</v>
      </c>
      <c r="AO12">
        <v>610290184</v>
      </c>
      <c r="AP12">
        <v>1680395312</v>
      </c>
      <c r="AQ12">
        <v>1687136523.9999998</v>
      </c>
      <c r="AR12">
        <v>1583294140</v>
      </c>
      <c r="AS12">
        <v>37572.660000000003</v>
      </c>
      <c r="AT12">
        <v>1733333400</v>
      </c>
      <c r="AU12">
        <v>1555030956</v>
      </c>
      <c r="AV12">
        <v>1596995996</v>
      </c>
      <c r="AW12">
        <v>1872056055.9999998</v>
      </c>
      <c r="AX12">
        <v>1872988672</v>
      </c>
      <c r="AY12">
        <v>1936108400</v>
      </c>
      <c r="AZ12" s="64">
        <v>26951.45</v>
      </c>
      <c r="BA12">
        <v>318103296</v>
      </c>
      <c r="BB12">
        <v>646381640</v>
      </c>
      <c r="BC12">
        <v>720481544</v>
      </c>
      <c r="BD12">
        <v>1567414064</v>
      </c>
      <c r="BE12">
        <v>2104271288</v>
      </c>
      <c r="BF12">
        <v>2073023436</v>
      </c>
    </row>
    <row r="13" spans="1:59" x14ac:dyDescent="0.2">
      <c r="A13" s="74">
        <v>8</v>
      </c>
      <c r="B13" s="75" t="s">
        <v>28</v>
      </c>
      <c r="C13">
        <v>29761.716</v>
      </c>
      <c r="D13">
        <v>1637462304</v>
      </c>
      <c r="E13">
        <v>1555548536</v>
      </c>
      <c r="F13">
        <v>1671149024</v>
      </c>
      <c r="G13">
        <v>1847926368</v>
      </c>
      <c r="H13">
        <v>1758065820</v>
      </c>
      <c r="I13">
        <v>1802166600</v>
      </c>
      <c r="J13" s="64">
        <v>24801.43</v>
      </c>
      <c r="K13">
        <v>914200976</v>
      </c>
      <c r="L13">
        <v>798993164</v>
      </c>
      <c r="M13">
        <v>881122364</v>
      </c>
      <c r="N13">
        <v>1398744044</v>
      </c>
      <c r="O13">
        <v>1691350584</v>
      </c>
      <c r="P13">
        <v>1546136232</v>
      </c>
      <c r="Q13">
        <v>41399.039999999994</v>
      </c>
      <c r="R13" s="78">
        <v>1724068752</v>
      </c>
      <c r="S13">
        <v>1517318752</v>
      </c>
      <c r="T13">
        <v>1649416992</v>
      </c>
      <c r="U13">
        <v>1447789256</v>
      </c>
      <c r="V13">
        <v>1481415428</v>
      </c>
      <c r="W13">
        <v>1661448436</v>
      </c>
      <c r="X13" s="64">
        <v>34499.199999999997</v>
      </c>
      <c r="Y13">
        <v>906173827.99999988</v>
      </c>
      <c r="Z13">
        <v>1102441408</v>
      </c>
      <c r="AA13">
        <v>970863280.00000012</v>
      </c>
      <c r="AB13">
        <v>1747600000</v>
      </c>
      <c r="AC13">
        <v>1888853516</v>
      </c>
      <c r="AD13">
        <v>1791001172</v>
      </c>
      <c r="AE13">
        <v>27653.16</v>
      </c>
      <c r="AF13">
        <v>1718722460.0000002</v>
      </c>
      <c r="AG13">
        <v>1727757228</v>
      </c>
      <c r="AH13">
        <v>2241310352</v>
      </c>
      <c r="AI13">
        <v>1803558204</v>
      </c>
      <c r="AJ13">
        <v>1568509572</v>
      </c>
      <c r="AK13">
        <v>1894807032</v>
      </c>
      <c r="AL13">
        <v>23044.3</v>
      </c>
      <c r="AM13">
        <v>803942772</v>
      </c>
      <c r="AN13">
        <v>676508156</v>
      </c>
      <c r="AO13">
        <v>659820508</v>
      </c>
      <c r="AP13">
        <v>1695234764</v>
      </c>
      <c r="AQ13">
        <v>1572762012</v>
      </c>
      <c r="AR13">
        <v>1671194920</v>
      </c>
      <c r="AS13">
        <v>38292.179999999993</v>
      </c>
      <c r="AT13">
        <v>1871638868</v>
      </c>
      <c r="AU13">
        <v>1572547168</v>
      </c>
      <c r="AV13">
        <v>1623185548</v>
      </c>
      <c r="AW13">
        <v>2026493360.0000002</v>
      </c>
      <c r="AX13">
        <v>1824506055.9999998</v>
      </c>
      <c r="AY13">
        <v>1774359180</v>
      </c>
      <c r="AZ13" s="64">
        <v>27405.300000000003</v>
      </c>
      <c r="BA13">
        <v>372425952</v>
      </c>
      <c r="BB13">
        <v>704452736</v>
      </c>
      <c r="BC13">
        <v>790774464</v>
      </c>
      <c r="BD13">
        <v>1903306055.9999998</v>
      </c>
      <c r="BE13">
        <v>2591323048</v>
      </c>
      <c r="BF13">
        <v>2090052148</v>
      </c>
    </row>
    <row r="16" spans="1:59" ht="17" thickBot="1" x14ac:dyDescent="0.25">
      <c r="BF16" s="79"/>
      <c r="BG16" s="79"/>
    </row>
    <row r="17" spans="1:59" ht="17" thickBot="1" x14ac:dyDescent="0.25">
      <c r="A17" s="87" t="s">
        <v>60</v>
      </c>
      <c r="B17" s="92" t="s">
        <v>11</v>
      </c>
      <c r="C17" s="90" t="s">
        <v>53</v>
      </c>
      <c r="D17" s="90" t="s">
        <v>61</v>
      </c>
      <c r="E17" s="90" t="s">
        <v>62</v>
      </c>
      <c r="F17" s="90" t="s">
        <v>63</v>
      </c>
      <c r="BF17" s="79"/>
      <c r="BG17" s="79"/>
    </row>
    <row r="18" spans="1:59" ht="17" thickBot="1" x14ac:dyDescent="0.25">
      <c r="A18" s="88">
        <v>1</v>
      </c>
      <c r="B18" s="91" t="s">
        <v>16</v>
      </c>
      <c r="C18" s="93" t="s">
        <v>67</v>
      </c>
      <c r="D18" s="93">
        <v>182</v>
      </c>
      <c r="E18" s="93">
        <v>104</v>
      </c>
      <c r="F18" s="94">
        <v>238</v>
      </c>
      <c r="BF18" s="79"/>
      <c r="BG18" s="79"/>
    </row>
    <row r="19" spans="1:59" ht="17" thickBot="1" x14ac:dyDescent="0.25">
      <c r="A19" s="88">
        <v>2</v>
      </c>
      <c r="B19" s="91" t="s">
        <v>22</v>
      </c>
      <c r="C19" s="93">
        <v>182</v>
      </c>
      <c r="D19" s="93" t="s">
        <v>64</v>
      </c>
      <c r="E19" s="93" t="s">
        <v>46</v>
      </c>
      <c r="F19" s="94" t="s">
        <v>47</v>
      </c>
      <c r="BF19" s="79"/>
      <c r="BG19" s="79"/>
    </row>
    <row r="20" spans="1:59" ht="17" thickBot="1" x14ac:dyDescent="0.25">
      <c r="A20" s="88">
        <v>3</v>
      </c>
      <c r="B20" s="91" t="s">
        <v>23</v>
      </c>
      <c r="C20" s="93">
        <v>104</v>
      </c>
      <c r="D20" s="93" t="s">
        <v>64</v>
      </c>
      <c r="E20" s="93" t="s">
        <v>46</v>
      </c>
      <c r="F20" s="94" t="s">
        <v>49</v>
      </c>
    </row>
    <row r="21" spans="1:59" ht="17" thickBot="1" x14ac:dyDescent="0.25">
      <c r="A21" s="88">
        <v>4</v>
      </c>
      <c r="B21" s="91" t="s">
        <v>24</v>
      </c>
      <c r="C21" s="93">
        <v>238</v>
      </c>
      <c r="D21" s="93" t="s">
        <v>64</v>
      </c>
      <c r="E21" s="93" t="s">
        <v>47</v>
      </c>
      <c r="F21" s="94" t="s">
        <v>49</v>
      </c>
    </row>
    <row r="22" spans="1:59" ht="17" thickBot="1" x14ac:dyDescent="0.25">
      <c r="A22" s="88">
        <v>5</v>
      </c>
      <c r="B22" s="89" t="s">
        <v>25</v>
      </c>
      <c r="C22" s="95" t="s">
        <v>46</v>
      </c>
      <c r="D22" s="95">
        <v>182</v>
      </c>
      <c r="E22" s="95">
        <v>104</v>
      </c>
      <c r="F22" s="96" t="s">
        <v>68</v>
      </c>
    </row>
    <row r="23" spans="1:59" ht="17" thickBot="1" x14ac:dyDescent="0.25">
      <c r="A23" s="88">
        <v>6</v>
      </c>
      <c r="B23" s="91" t="s">
        <v>26</v>
      </c>
      <c r="C23" s="93" t="s">
        <v>47</v>
      </c>
      <c r="D23" s="93">
        <v>182</v>
      </c>
      <c r="E23" s="93">
        <v>238</v>
      </c>
      <c r="F23" s="94" t="s">
        <v>51</v>
      </c>
    </row>
    <row r="24" spans="1:59" ht="17" thickBot="1" x14ac:dyDescent="0.25">
      <c r="A24" s="88">
        <v>7</v>
      </c>
      <c r="B24" s="91" t="s">
        <v>27</v>
      </c>
      <c r="C24" s="93" t="s">
        <v>49</v>
      </c>
      <c r="D24" s="93">
        <v>104</v>
      </c>
      <c r="E24" s="93">
        <v>238</v>
      </c>
      <c r="F24" s="94" t="s">
        <v>51</v>
      </c>
    </row>
    <row r="25" spans="1:59" ht="17" thickBot="1" x14ac:dyDescent="0.25">
      <c r="A25" s="88">
        <v>8</v>
      </c>
      <c r="B25" s="89" t="s">
        <v>28</v>
      </c>
      <c r="C25" s="95" t="s">
        <v>66</v>
      </c>
      <c r="D25" s="95">
        <v>104182</v>
      </c>
      <c r="E25" s="95" t="s">
        <v>47</v>
      </c>
      <c r="F25" s="96" t="s">
        <v>49</v>
      </c>
    </row>
    <row r="28" spans="1:59" x14ac:dyDescent="0.2">
      <c r="BB28" s="79"/>
    </row>
    <row r="29" spans="1:59" x14ac:dyDescent="0.2">
      <c r="BB29" s="79"/>
    </row>
    <row r="35" spans="54:55" x14ac:dyDescent="0.2">
      <c r="BB35" s="79"/>
      <c r="BC35" s="7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83893-5E2F-E247-BA28-C9AA69BFD50A}">
  <dimension ref="A1:L190"/>
  <sheetViews>
    <sheetView topLeftCell="A121" workbookViewId="0">
      <selection activeCell="I129" sqref="I129:J129"/>
    </sheetView>
  </sheetViews>
  <sheetFormatPr baseColWidth="10" defaultRowHeight="16" x14ac:dyDescent="0.2"/>
  <cols>
    <col min="3" max="3" width="15.6640625" customWidth="1"/>
    <col min="4" max="4" width="21.5" customWidth="1"/>
    <col min="9" max="9" width="15.6640625" customWidth="1"/>
    <col min="10" max="10" width="17.33203125"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5</v>
      </c>
    </row>
    <row r="4" spans="1:12" ht="17" thickBot="1" x14ac:dyDescent="0.25">
      <c r="A4" s="3" t="s">
        <v>7</v>
      </c>
      <c r="D4" s="7">
        <v>0</v>
      </c>
      <c r="E4" s="3">
        <v>24</v>
      </c>
    </row>
    <row r="5" spans="1:12" ht="18" thickBot="1" x14ac:dyDescent="0.25">
      <c r="A5" s="3" t="s">
        <v>8</v>
      </c>
      <c r="B5" s="8"/>
      <c r="C5" s="9" t="s">
        <v>9</v>
      </c>
      <c r="D5" s="7" t="s">
        <v>4</v>
      </c>
      <c r="E5" s="3">
        <v>0</v>
      </c>
    </row>
    <row r="6" spans="1:12" ht="17" thickBot="1" x14ac:dyDescent="0.25">
      <c r="A6" s="7" t="s">
        <v>10</v>
      </c>
      <c r="B6" s="10" t="s">
        <v>11</v>
      </c>
      <c r="C6" s="11" t="s">
        <v>12</v>
      </c>
      <c r="D6" s="3">
        <v>1</v>
      </c>
      <c r="E6" s="3">
        <v>2</v>
      </c>
      <c r="F6" s="63" t="s">
        <v>31</v>
      </c>
      <c r="G6" s="63" t="s">
        <v>32</v>
      </c>
      <c r="H6" s="63" t="s">
        <v>33</v>
      </c>
      <c r="I6" t="s">
        <v>34</v>
      </c>
      <c r="J6" t="s">
        <v>35</v>
      </c>
      <c r="K6" t="s">
        <v>36</v>
      </c>
      <c r="L6" t="s">
        <v>37</v>
      </c>
    </row>
    <row r="7" spans="1:12" x14ac:dyDescent="0.2">
      <c r="A7" s="12">
        <v>1</v>
      </c>
      <c r="B7" s="13" t="s">
        <v>16</v>
      </c>
      <c r="C7" s="14" t="s">
        <v>17</v>
      </c>
      <c r="D7" s="12">
        <v>0.23776067804170853</v>
      </c>
      <c r="E7" s="12">
        <v>0.24133989801301214</v>
      </c>
      <c r="F7">
        <f>LN(D7/(D8+D9+D10))</f>
        <v>-1.1649959638723146</v>
      </c>
      <c r="G7">
        <f>LN(E7/(E8+E9+E10))</f>
        <v>-1.1453475485646765</v>
      </c>
      <c r="H7">
        <f>G7-F7</f>
        <v>1.9648415307638167E-2</v>
      </c>
      <c r="I7">
        <v>35237.015999999996</v>
      </c>
      <c r="J7">
        <v>1742331836</v>
      </c>
      <c r="K7">
        <f>LN(J7/I7)/LN(2)</f>
        <v>15.59356813647041</v>
      </c>
      <c r="L7">
        <f>H7/K7</f>
        <v>1.2600333121759501E-3</v>
      </c>
    </row>
    <row r="8" spans="1:12" x14ac:dyDescent="0.2">
      <c r="A8" s="15">
        <v>1</v>
      </c>
      <c r="B8" s="16" t="s">
        <v>16</v>
      </c>
      <c r="C8" s="17" t="s">
        <v>15</v>
      </c>
      <c r="D8" s="15">
        <v>0.27489684398349507</v>
      </c>
      <c r="E8" s="15">
        <v>0.27263935291014596</v>
      </c>
      <c r="F8">
        <f>LN(D8/(D7+D9+D10))</f>
        <v>-0.96991801438706005</v>
      </c>
      <c r="G8">
        <f>LN(E8/(E7+E9+E10))</f>
        <v>-0.98127256008973407</v>
      </c>
      <c r="H8">
        <f t="shared" ref="H8:H38" si="0">G8-F8</f>
        <v>-1.1354545702674024E-2</v>
      </c>
      <c r="I8">
        <v>30075.324000000001</v>
      </c>
      <c r="J8">
        <v>1545920116</v>
      </c>
      <c r="K8">
        <f>LN(J7/I7)/LN(2)</f>
        <v>15.59356813647041</v>
      </c>
      <c r="L8">
        <f t="shared" ref="L8:L38" si="1">H8/K8</f>
        <v>-7.2815571159226132E-4</v>
      </c>
    </row>
    <row r="9" spans="1:12" x14ac:dyDescent="0.2">
      <c r="A9" s="15">
        <v>1</v>
      </c>
      <c r="B9" s="16" t="s">
        <v>16</v>
      </c>
      <c r="C9" s="17" t="s">
        <v>14</v>
      </c>
      <c r="D9" s="15">
        <v>0.242444518791123</v>
      </c>
      <c r="E9" s="15">
        <v>0.23430631264286969</v>
      </c>
      <c r="F9">
        <f>LN(D9/(D7+D8+D10))</f>
        <v>-1.1393238815101474</v>
      </c>
      <c r="G9">
        <f>LN(E9/(E7+E8+E10))</f>
        <v>-1.1841529160927948</v>
      </c>
      <c r="H9">
        <f t="shared" si="0"/>
        <v>-4.482903458264742E-2</v>
      </c>
      <c r="I9">
        <v>29445.234</v>
      </c>
      <c r="J9">
        <v>1569220900</v>
      </c>
      <c r="K9">
        <f>LN(J7/I7)/LN(2)</f>
        <v>15.59356813647041</v>
      </c>
      <c r="L9">
        <f t="shared" si="1"/>
        <v>-2.8748413570464852E-3</v>
      </c>
    </row>
    <row r="10" spans="1:12" x14ac:dyDescent="0.2">
      <c r="A10" s="15">
        <v>1</v>
      </c>
      <c r="B10" s="16" t="s">
        <v>16</v>
      </c>
      <c r="C10" s="17" t="s">
        <v>13</v>
      </c>
      <c r="D10" s="15">
        <v>0.24489795918367346</v>
      </c>
      <c r="E10" s="15">
        <v>0.25171443643397223</v>
      </c>
      <c r="F10">
        <f>LN(D10/(D7+D8+D9))</f>
        <v>-1.1260112628562244</v>
      </c>
      <c r="G10">
        <f>LN(E10/(E7+E8+E9))</f>
        <v>-1.0894894183788459</v>
      </c>
      <c r="H10">
        <f t="shared" si="0"/>
        <v>3.6521844477378496E-2</v>
      </c>
      <c r="I10">
        <v>29931.341999999997</v>
      </c>
      <c r="J10">
        <v>1587088380</v>
      </c>
      <c r="K10">
        <f>LN(J7/I7)/LN(2)</f>
        <v>15.59356813647041</v>
      </c>
      <c r="L10">
        <f t="shared" si="1"/>
        <v>2.3421095260398295E-3</v>
      </c>
    </row>
    <row r="11" spans="1:12" x14ac:dyDescent="0.2">
      <c r="A11" s="24">
        <v>2</v>
      </c>
      <c r="B11" s="25" t="s">
        <v>22</v>
      </c>
      <c r="C11" s="26" t="s">
        <v>17</v>
      </c>
      <c r="D11" s="24">
        <v>0.25642111205193341</v>
      </c>
      <c r="E11" s="24">
        <v>0.24941154316919312</v>
      </c>
      <c r="F11">
        <f>LN(D11/(D12+D13+D14))</f>
        <v>-1.0646538018131142</v>
      </c>
      <c r="G11">
        <f>LN(E11/(E12+E13+E14))</f>
        <v>-1.1017531920606154</v>
      </c>
      <c r="H11">
        <f t="shared" si="0"/>
        <v>-3.7099390247501196E-2</v>
      </c>
      <c r="I11">
        <v>30707.291999999998</v>
      </c>
      <c r="J11">
        <v>1577233692</v>
      </c>
      <c r="K11">
        <f>LN(J8/I8)/LN(2)</f>
        <v>15.649525966118015</v>
      </c>
      <c r="L11">
        <f t="shared" si="1"/>
        <v>-2.370639872915204E-3</v>
      </c>
    </row>
    <row r="12" spans="1:12" x14ac:dyDescent="0.2">
      <c r="A12" s="12">
        <v>2</v>
      </c>
      <c r="B12" s="13" t="s">
        <v>22</v>
      </c>
      <c r="C12" s="14" t="s">
        <v>14</v>
      </c>
      <c r="D12" s="12">
        <v>0.20688681907987572</v>
      </c>
      <c r="E12" s="12">
        <v>0.19687411731475368</v>
      </c>
      <c r="F12">
        <f>LN(D12/(D11+D13+D14))</f>
        <v>-1.3437940604411405</v>
      </c>
      <c r="G12">
        <f>LN(E12/(E11+E13+E14))</f>
        <v>-1.4059469410570919</v>
      </c>
      <c r="H12">
        <f t="shared" si="0"/>
        <v>-6.2152880615951478E-2</v>
      </c>
      <c r="I12">
        <v>28652.207999999999</v>
      </c>
      <c r="J12">
        <v>1567971680</v>
      </c>
      <c r="K12">
        <f>LN(J8/I8)/LN(2)</f>
        <v>15.649525966118015</v>
      </c>
      <c r="L12">
        <f t="shared" si="1"/>
        <v>-3.9715503683955345E-3</v>
      </c>
    </row>
    <row r="13" spans="1:12" x14ac:dyDescent="0.2">
      <c r="A13" s="15">
        <v>2</v>
      </c>
      <c r="B13" s="16" t="s">
        <v>22</v>
      </c>
      <c r="C13" s="17" t="s">
        <v>18</v>
      </c>
      <c r="D13" s="15">
        <v>0.2888794806661022</v>
      </c>
      <c r="E13" s="15">
        <v>0.31927313812258734</v>
      </c>
      <c r="F13">
        <f>LN(D13/(D11+D12+D14))</f>
        <v>-0.90083234301930837</v>
      </c>
      <c r="G13">
        <f>LN(E13/(E11+E12+E14))</f>
        <v>-0.75711417302717166</v>
      </c>
      <c r="H13">
        <f t="shared" si="0"/>
        <v>0.14371816999213671</v>
      </c>
      <c r="I13">
        <v>25140.725999999999</v>
      </c>
      <c r="J13">
        <v>1509198244</v>
      </c>
      <c r="K13">
        <f>LN(J8/I8)/LN(2)</f>
        <v>15.649525966118015</v>
      </c>
      <c r="L13">
        <f t="shared" si="1"/>
        <v>9.1835478150132811E-3</v>
      </c>
    </row>
    <row r="14" spans="1:12" x14ac:dyDescent="0.2">
      <c r="A14" s="15">
        <v>2</v>
      </c>
      <c r="B14" s="16" t="s">
        <v>22</v>
      </c>
      <c r="C14" s="17" t="s">
        <v>20</v>
      </c>
      <c r="D14" s="15">
        <v>0.24781258820208862</v>
      </c>
      <c r="E14" s="15">
        <v>0.23444120139346578</v>
      </c>
      <c r="F14">
        <f>LN(D14/(D11+D12+D13))</f>
        <v>-1.1103127429648281</v>
      </c>
      <c r="G14">
        <f>LN(E14/(E11+E12+E13))</f>
        <v>-1.1834012067490842</v>
      </c>
      <c r="H14">
        <f t="shared" si="0"/>
        <v>-7.3088463784256152E-2</v>
      </c>
      <c r="I14">
        <v>29761.716</v>
      </c>
      <c r="J14">
        <v>1637462304</v>
      </c>
      <c r="K14">
        <f>LN(J8/I8)/LN(2)</f>
        <v>15.649525966118015</v>
      </c>
      <c r="L14">
        <f t="shared" si="1"/>
        <v>-4.6703308421287794E-3</v>
      </c>
    </row>
    <row r="15" spans="1:12" x14ac:dyDescent="0.2">
      <c r="A15" s="24">
        <v>3</v>
      </c>
      <c r="B15" s="25" t="s">
        <v>23</v>
      </c>
      <c r="C15" s="26" t="s">
        <v>17</v>
      </c>
      <c r="D15" s="24">
        <v>0.26937269372693728</v>
      </c>
      <c r="E15" s="24">
        <v>0.26058681185722926</v>
      </c>
      <c r="F15">
        <f>LN(D15/(D16+D17+D18))</f>
        <v>-0.99780758954614412</v>
      </c>
      <c r="G15">
        <f>LN(E15/(E16+E17+E18))</f>
        <v>-1.0429208260507161</v>
      </c>
      <c r="H15">
        <f t="shared" si="0"/>
        <v>-4.5113236504571996E-2</v>
      </c>
      <c r="K15">
        <f>LN(J9/I9)/LN(2)</f>
        <v>15.701654791325202</v>
      </c>
      <c r="L15">
        <f t="shared" si="1"/>
        <v>-2.8731517221672717E-3</v>
      </c>
    </row>
    <row r="16" spans="1:12" x14ac:dyDescent="0.2">
      <c r="A16" s="12">
        <v>3</v>
      </c>
      <c r="B16" s="13" t="s">
        <v>23</v>
      </c>
      <c r="C16" s="14" t="s">
        <v>13</v>
      </c>
      <c r="D16" s="12">
        <v>0.21291512915129163</v>
      </c>
      <c r="E16" s="12">
        <v>0.2254990925589837</v>
      </c>
      <c r="F16">
        <f>LN(D16/(D15+D17+D18))</f>
        <v>-1.3074424519632504</v>
      </c>
      <c r="G16">
        <f>LN(E16/(E15+E17+E18))</f>
        <v>-1.2339026966978117</v>
      </c>
      <c r="H16">
        <f t="shared" si="0"/>
        <v>7.3539755265438655E-2</v>
      </c>
      <c r="K16">
        <f>LN(J9/I9)/LN(2)</f>
        <v>15.701654791325202</v>
      </c>
      <c r="L16">
        <f t="shared" si="1"/>
        <v>4.6835671935717025E-3</v>
      </c>
    </row>
    <row r="17" spans="1:12" x14ac:dyDescent="0.2">
      <c r="A17" s="15">
        <v>3</v>
      </c>
      <c r="B17" s="16" t="s">
        <v>23</v>
      </c>
      <c r="C17" s="17" t="s">
        <v>19</v>
      </c>
      <c r="D17" s="15">
        <v>0.28450184501845016</v>
      </c>
      <c r="E17" s="15">
        <v>0.250151240169389</v>
      </c>
      <c r="F17">
        <f>LN(D17/(D15+D16+D18))</f>
        <v>-0.92223928167932268</v>
      </c>
      <c r="G17">
        <f>LN(E17/(E15+E16+E18))</f>
        <v>-1.0978058370114991</v>
      </c>
      <c r="H17">
        <f t="shared" si="0"/>
        <v>-0.17556655533217647</v>
      </c>
      <c r="K17">
        <f>LN(J9/I9)/LN(2)</f>
        <v>15.701654791325202</v>
      </c>
      <c r="L17">
        <f t="shared" si="1"/>
        <v>-1.1181404614064812E-2</v>
      </c>
    </row>
    <row r="18" spans="1:12" x14ac:dyDescent="0.2">
      <c r="A18" s="15">
        <v>3</v>
      </c>
      <c r="B18" s="16" t="s">
        <v>23</v>
      </c>
      <c r="C18" s="17" t="s">
        <v>20</v>
      </c>
      <c r="D18" s="15">
        <v>0.23321033210332104</v>
      </c>
      <c r="E18" s="15">
        <v>0.26376285541439809</v>
      </c>
      <c r="F18">
        <f>LN(D18/(D15+D16+D17))</f>
        <v>-1.1902717775123153</v>
      </c>
      <c r="G18">
        <f>LN(E18/(E15+E16+E17))</f>
        <v>-1.0265018496384928</v>
      </c>
      <c r="H18">
        <f t="shared" si="0"/>
        <v>0.1637699278738225</v>
      </c>
      <c r="K18">
        <f>LN(J9/I9)/LN(2)</f>
        <v>15.701654791325202</v>
      </c>
      <c r="L18">
        <f t="shared" si="1"/>
        <v>1.0430106256335578E-2</v>
      </c>
    </row>
    <row r="19" spans="1:12" x14ac:dyDescent="0.2">
      <c r="A19" s="24">
        <v>4</v>
      </c>
      <c r="B19" s="25" t="s">
        <v>24</v>
      </c>
      <c r="C19" s="26" t="s">
        <v>17</v>
      </c>
      <c r="D19" s="24">
        <v>0.26003276003276005</v>
      </c>
      <c r="E19" s="24">
        <v>0.23776009791921665</v>
      </c>
      <c r="F19">
        <f>LN(D19/(D20+D21+D22))</f>
        <v>-1.0457982916995368</v>
      </c>
      <c r="G19">
        <f>LN(E19/(E20+E21+E22))</f>
        <v>-1.1649991648945328</v>
      </c>
      <c r="H19">
        <f t="shared" si="0"/>
        <v>-0.11920087319499606</v>
      </c>
      <c r="K19">
        <f>LN(J10/I10)/LN(2)</f>
        <v>15.694365979150895</v>
      </c>
      <c r="L19">
        <f t="shared" si="1"/>
        <v>-7.5951378573271382E-3</v>
      </c>
    </row>
    <row r="20" spans="1:12" x14ac:dyDescent="0.2">
      <c r="A20" s="12">
        <v>4</v>
      </c>
      <c r="B20" s="13" t="s">
        <v>24</v>
      </c>
      <c r="C20" s="14" t="s">
        <v>15</v>
      </c>
      <c r="D20" s="12">
        <v>0.2399672399672399</v>
      </c>
      <c r="E20" s="12">
        <v>0.21067931456548339</v>
      </c>
      <c r="F20">
        <f>LN(D20/(D19+D21+D22))</f>
        <v>-1.1528591237691337</v>
      </c>
      <c r="G20">
        <f>LN(E20/(E19+E21+E22))</f>
        <v>-1.3208355425159957</v>
      </c>
      <c r="H20">
        <f t="shared" si="0"/>
        <v>-0.16797641874686198</v>
      </c>
      <c r="K20">
        <f>LN(J10/I10)/LN(2)</f>
        <v>15.694365979150895</v>
      </c>
      <c r="L20">
        <f t="shared" si="1"/>
        <v>-1.0702975766590982E-2</v>
      </c>
    </row>
    <row r="21" spans="1:12" x14ac:dyDescent="0.2">
      <c r="A21" s="15">
        <v>4</v>
      </c>
      <c r="B21" s="16" t="s">
        <v>24</v>
      </c>
      <c r="C21" s="17" t="s">
        <v>18</v>
      </c>
      <c r="D21" s="15">
        <v>0.25634725634725636</v>
      </c>
      <c r="E21" s="15">
        <v>0.31823745410036719</v>
      </c>
      <c r="F21">
        <f>LN(D21/(D19+D20+D22))</f>
        <v>-1.0650411880611399</v>
      </c>
      <c r="G21">
        <f>LN(E21/(E19+E20+E22))</f>
        <v>-0.76188360891175611</v>
      </c>
      <c r="H21">
        <f t="shared" si="0"/>
        <v>0.30315757914938379</v>
      </c>
      <c r="K21">
        <f>LN(J10/I10)/LN(2)</f>
        <v>15.694365979150895</v>
      </c>
      <c r="L21">
        <f t="shared" si="1"/>
        <v>1.9316331704773038E-2</v>
      </c>
    </row>
    <row r="22" spans="1:12" x14ac:dyDescent="0.2">
      <c r="A22" s="36">
        <v>4</v>
      </c>
      <c r="B22" s="37" t="s">
        <v>24</v>
      </c>
      <c r="C22" s="38" t="s">
        <v>19</v>
      </c>
      <c r="D22" s="36">
        <v>0.24365274365274364</v>
      </c>
      <c r="E22" s="36">
        <v>0.23332313341493269</v>
      </c>
      <c r="F22">
        <f>LN(D22/(D19+D20+D21))</f>
        <v>-1.1327565746536101</v>
      </c>
      <c r="G22">
        <f>LN(E22/(E19+E20+E21))</f>
        <v>-1.1896410859182125</v>
      </c>
      <c r="H22">
        <f t="shared" si="0"/>
        <v>-5.6884511264602367E-2</v>
      </c>
      <c r="K22">
        <f>LN(J10/I10)/LN(2)</f>
        <v>15.694365979150895</v>
      </c>
      <c r="L22">
        <f t="shared" si="1"/>
        <v>-3.6245179537784658E-3</v>
      </c>
    </row>
    <row r="23" spans="1:12" x14ac:dyDescent="0.2">
      <c r="A23" s="15">
        <v>5</v>
      </c>
      <c r="B23" s="16" t="s">
        <v>25</v>
      </c>
      <c r="C23" s="17" t="s">
        <v>14</v>
      </c>
      <c r="D23" s="15">
        <v>0.24978267168936541</v>
      </c>
      <c r="E23" s="15">
        <v>0.23218421226758421</v>
      </c>
      <c r="F23">
        <f>LN(D23/(D24+D25+D26))</f>
        <v>-1.0997717090878445</v>
      </c>
      <c r="G23">
        <f>LN(E23/(E24+E25+E26))</f>
        <v>-1.1960187696580795</v>
      </c>
      <c r="H23">
        <f t="shared" si="0"/>
        <v>-9.6247060570235021E-2</v>
      </c>
      <c r="K23">
        <f>LN(J11/I11)/LN(2)</f>
        <v>15.648455618161337</v>
      </c>
      <c r="L23">
        <f t="shared" si="1"/>
        <v>-6.1505788762011944E-3</v>
      </c>
    </row>
    <row r="24" spans="1:12" x14ac:dyDescent="0.2">
      <c r="A24" s="15">
        <v>5</v>
      </c>
      <c r="B24" s="16" t="s">
        <v>25</v>
      </c>
      <c r="C24" s="17" t="s">
        <v>13</v>
      </c>
      <c r="D24" s="15">
        <v>0.2594417077175698</v>
      </c>
      <c r="E24" s="15">
        <v>0.25031429894792562</v>
      </c>
      <c r="F24">
        <f>LN(D24/(D23+D25+D26))</f>
        <v>-1.0488723064757113</v>
      </c>
      <c r="G24">
        <f>LN(E24/(E23+E25+E26))</f>
        <v>-1.0969367293890231</v>
      </c>
      <c r="H24">
        <f t="shared" si="0"/>
        <v>-4.8064422913311811E-2</v>
      </c>
      <c r="K24">
        <f>LN(J11/I11)/LN(2)</f>
        <v>15.648455618161337</v>
      </c>
      <c r="L24">
        <f t="shared" si="1"/>
        <v>-3.0715122364873529E-3</v>
      </c>
    </row>
    <row r="25" spans="1:12" x14ac:dyDescent="0.2">
      <c r="A25" s="12">
        <v>5</v>
      </c>
      <c r="B25" s="13" t="s">
        <v>25</v>
      </c>
      <c r="C25" s="14" t="s">
        <v>20</v>
      </c>
      <c r="D25" s="12">
        <v>0.21761808171544472</v>
      </c>
      <c r="E25" s="12">
        <v>0.24158009660557145</v>
      </c>
      <c r="F25">
        <f>LN(D25/(D23+D24+D26))</f>
        <v>-1.2796014002282861</v>
      </c>
      <c r="G25">
        <f>LN(E25/(E23+E24+E26))</f>
        <v>-1.1440361134560455</v>
      </c>
      <c r="H25">
        <f t="shared" si="0"/>
        <v>0.13556528677224056</v>
      </c>
      <c r="K25">
        <f>LN(J11/I11)/LN(2)</f>
        <v>15.648455618161337</v>
      </c>
      <c r="L25">
        <f t="shared" si="1"/>
        <v>8.6631735476123111E-3</v>
      </c>
    </row>
    <row r="26" spans="1:12" x14ac:dyDescent="0.2">
      <c r="A26" s="36">
        <v>5</v>
      </c>
      <c r="B26" s="37" t="s">
        <v>25</v>
      </c>
      <c r="C26" s="38" t="s">
        <v>21</v>
      </c>
      <c r="D26" s="36">
        <v>0.27315753887762001</v>
      </c>
      <c r="E26" s="36">
        <v>0.27592139217891881</v>
      </c>
      <c r="F26">
        <f>LN(D26/(D23+D24+D25))</f>
        <v>-0.97866106260061314</v>
      </c>
      <c r="G26">
        <f>LN(E26/(E23+E24+E25))</f>
        <v>-0.96478394662559597</v>
      </c>
      <c r="H26">
        <f t="shared" si="0"/>
        <v>1.3877115975017174E-2</v>
      </c>
      <c r="K26">
        <f>LN(J11/I11)/LN(2)</f>
        <v>15.648455618161337</v>
      </c>
      <c r="L26">
        <f t="shared" si="1"/>
        <v>8.8680418781465081E-4</v>
      </c>
    </row>
    <row r="27" spans="1:12" x14ac:dyDescent="0.2">
      <c r="A27" s="15">
        <v>6</v>
      </c>
      <c r="B27" s="16" t="s">
        <v>26</v>
      </c>
      <c r="C27" s="17" t="s">
        <v>15</v>
      </c>
      <c r="D27" s="15">
        <v>0.26110856619331196</v>
      </c>
      <c r="E27" s="15">
        <v>0.21629612109744559</v>
      </c>
      <c r="F27">
        <f>LN(D27/(D28+D29+D30))</f>
        <v>-1.0402147172966132</v>
      </c>
      <c r="G27">
        <f>LN(E27/(E28+E29+E30))</f>
        <v>-1.2873828436973611</v>
      </c>
      <c r="H27">
        <f t="shared" si="0"/>
        <v>-0.24716812640074792</v>
      </c>
      <c r="K27">
        <f>LN(J12/I12)/LN(2)</f>
        <v>15.739893656405599</v>
      </c>
      <c r="L27">
        <f t="shared" si="1"/>
        <v>-1.5703290746196301E-2</v>
      </c>
    </row>
    <row r="28" spans="1:12" x14ac:dyDescent="0.2">
      <c r="A28" s="15">
        <v>6</v>
      </c>
      <c r="B28" s="16" t="s">
        <v>26</v>
      </c>
      <c r="C28" s="17" t="s">
        <v>14</v>
      </c>
      <c r="D28" s="15">
        <v>0.24339593831119255</v>
      </c>
      <c r="E28" s="15">
        <v>0.20080416272469254</v>
      </c>
      <c r="F28">
        <f>LN(D28/(D27+D29+D30))</f>
        <v>-1.1341505874139279</v>
      </c>
      <c r="G28">
        <f>LN(E28/(E27+E29+E30))</f>
        <v>-1.3812759004029425</v>
      </c>
      <c r="H28">
        <f t="shared" si="0"/>
        <v>-0.24712531298901452</v>
      </c>
      <c r="K28">
        <f>LN(J12/I12)/LN(2)</f>
        <v>15.739893656405599</v>
      </c>
      <c r="L28">
        <f t="shared" si="1"/>
        <v>-1.5700570688953985E-2</v>
      </c>
    </row>
    <row r="29" spans="1:12" x14ac:dyDescent="0.2">
      <c r="A29" s="12">
        <v>6</v>
      </c>
      <c r="B29" s="13" t="s">
        <v>26</v>
      </c>
      <c r="C29" s="14" t="s">
        <v>18</v>
      </c>
      <c r="D29" s="12">
        <v>0.24644983967017864</v>
      </c>
      <c r="E29" s="12">
        <v>0.35726111636707658</v>
      </c>
      <c r="F29">
        <f>LN(D29/(D27+D28+D30))</f>
        <v>-1.1176371030376879</v>
      </c>
      <c r="G29">
        <f>LN(E29/(E27+E28+E30))</f>
        <v>-0.58727161816863815</v>
      </c>
      <c r="H29">
        <f t="shared" si="0"/>
        <v>0.53036548486904977</v>
      </c>
      <c r="K29">
        <f>LN(J12/I12)/LN(2)</f>
        <v>15.739893656405599</v>
      </c>
      <c r="L29">
        <f t="shared" si="1"/>
        <v>3.3695620596090187E-2</v>
      </c>
    </row>
    <row r="30" spans="1:12" x14ac:dyDescent="0.2">
      <c r="A30" s="36">
        <v>6</v>
      </c>
      <c r="B30" s="37" t="s">
        <v>26</v>
      </c>
      <c r="C30" s="38" t="s">
        <v>21</v>
      </c>
      <c r="D30" s="36">
        <v>0.24904565582531685</v>
      </c>
      <c r="E30" s="36">
        <v>0.22563859981078524</v>
      </c>
      <c r="F30">
        <f>LN(D30/(D27+D28+D29))</f>
        <v>-1.1037086201551238</v>
      </c>
      <c r="G30">
        <f>LN(E30/(E27+E28+E29))</f>
        <v>-1.2331040864827936</v>
      </c>
      <c r="H30">
        <f t="shared" si="0"/>
        <v>-0.12939546632766974</v>
      </c>
      <c r="K30">
        <f>LN(J12/I12)/LN(2)</f>
        <v>15.739893656405599</v>
      </c>
      <c r="L30">
        <f t="shared" si="1"/>
        <v>-8.2208602645171113E-3</v>
      </c>
    </row>
    <row r="31" spans="1:12" x14ac:dyDescent="0.2">
      <c r="A31" s="15">
        <v>7</v>
      </c>
      <c r="B31" s="16" t="s">
        <v>27</v>
      </c>
      <c r="C31" s="17" t="s">
        <v>15</v>
      </c>
      <c r="D31" s="15">
        <v>0.26397613065326631</v>
      </c>
      <c r="E31" s="15">
        <v>0.24400281039847435</v>
      </c>
      <c r="F31">
        <f>LN(D31/(D32+D33+D34))</f>
        <v>-1.0254038645140906</v>
      </c>
      <c r="G31">
        <f>LN(E31/(E32+E33+E34))</f>
        <v>-1.1308579154609197</v>
      </c>
      <c r="H31">
        <f t="shared" si="0"/>
        <v>-0.10545405094682914</v>
      </c>
      <c r="K31">
        <f>LN(J13/I13)/LN(2)</f>
        <v>15.873396489366487</v>
      </c>
      <c r="L31">
        <f t="shared" si="1"/>
        <v>-6.6434459075896141E-3</v>
      </c>
    </row>
    <row r="32" spans="1:12" x14ac:dyDescent="0.2">
      <c r="A32" s="15">
        <v>7</v>
      </c>
      <c r="B32" s="16" t="s">
        <v>27</v>
      </c>
      <c r="C32" s="17" t="s">
        <v>13</v>
      </c>
      <c r="D32" s="15">
        <v>0.25094221105527637</v>
      </c>
      <c r="E32" s="15">
        <v>0.24530763826156779</v>
      </c>
      <c r="F32">
        <f>LN(D32/(D31+D33+D34))</f>
        <v>-1.093593457556167</v>
      </c>
      <c r="G32">
        <f>LN(E32/(E31+E33+E34))</f>
        <v>-1.1237971090865411</v>
      </c>
      <c r="H32">
        <f t="shared" si="0"/>
        <v>-3.0203651530374076E-2</v>
      </c>
      <c r="K32">
        <f>LN(J13/I13)/LN(2)</f>
        <v>15.873396489366487</v>
      </c>
      <c r="L32">
        <f t="shared" si="1"/>
        <v>-1.9027844198692674E-3</v>
      </c>
    </row>
    <row r="33" spans="1:12" x14ac:dyDescent="0.2">
      <c r="A33" s="12">
        <v>7</v>
      </c>
      <c r="B33" s="13" t="s">
        <v>27</v>
      </c>
      <c r="C33" s="14" t="s">
        <v>19</v>
      </c>
      <c r="D33" s="12">
        <v>0.22974246231155782</v>
      </c>
      <c r="E33" s="12">
        <v>0.23808089932751186</v>
      </c>
      <c r="F33">
        <f>LN(D33/(D31+D32+D34))</f>
        <v>-1.2097659709793389</v>
      </c>
      <c r="G33">
        <f>LN(E33/(E31+E32+E34))</f>
        <v>-1.1632298538991519</v>
      </c>
      <c r="H33">
        <f t="shared" si="0"/>
        <v>4.6536117080187012E-2</v>
      </c>
      <c r="K33">
        <f>LN(J13/I13)/LN(2)</f>
        <v>15.873396489366487</v>
      </c>
      <c r="L33">
        <f t="shared" si="1"/>
        <v>2.9317050771938656E-3</v>
      </c>
    </row>
    <row r="34" spans="1:12" x14ac:dyDescent="0.2">
      <c r="A34" s="36">
        <v>7</v>
      </c>
      <c r="B34" s="37" t="s">
        <v>27</v>
      </c>
      <c r="C34" s="38" t="s">
        <v>21</v>
      </c>
      <c r="D34" s="36">
        <v>0.25533919597989951</v>
      </c>
      <c r="E34" s="36">
        <v>0.27260865201244605</v>
      </c>
      <c r="F34">
        <f>LN(D34/(D31+D32+D33))</f>
        <v>-1.0703359765175948</v>
      </c>
      <c r="G34">
        <f>LN(E34/(E31+E32+E33))</f>
        <v>-0.98142738043069477</v>
      </c>
      <c r="H34">
        <f t="shared" si="0"/>
        <v>8.8908596086900049E-2</v>
      </c>
      <c r="K34">
        <f>LN(J13/I13)/LN(2)</f>
        <v>15.873396489366487</v>
      </c>
      <c r="L34">
        <f t="shared" si="1"/>
        <v>5.6011072454757553E-3</v>
      </c>
    </row>
    <row r="35" spans="1:12" x14ac:dyDescent="0.2">
      <c r="A35" s="15">
        <v>8</v>
      </c>
      <c r="B35" s="16" t="s">
        <v>28</v>
      </c>
      <c r="C35" s="17" t="s">
        <v>18</v>
      </c>
      <c r="D35" s="15">
        <v>0.27719940510239105</v>
      </c>
      <c r="E35" s="15">
        <v>0.36663929190619582</v>
      </c>
      <c r="F35">
        <f>LN(D35/(D36+D37+D38))</f>
        <v>-0.95839626054550464</v>
      </c>
      <c r="G35">
        <f>LN(E35/(E36+E37+E38))</f>
        <v>-0.54666158996470404</v>
      </c>
      <c r="H35">
        <f t="shared" si="0"/>
        <v>0.4117346705808006</v>
      </c>
      <c r="K35">
        <f>LN(J14/I14)/LN(2)</f>
        <v>15.747644457498723</v>
      </c>
      <c r="L35">
        <f t="shared" si="1"/>
        <v>2.6145794165726197E-2</v>
      </c>
    </row>
    <row r="36" spans="1:12" x14ac:dyDescent="0.2">
      <c r="A36" s="15">
        <v>8</v>
      </c>
      <c r="B36" s="16" t="s">
        <v>28</v>
      </c>
      <c r="C36" s="17" t="s">
        <v>19</v>
      </c>
      <c r="D36" s="15">
        <v>0.26072531746939709</v>
      </c>
      <c r="E36" s="15">
        <v>0.20823067798156766</v>
      </c>
      <c r="F36">
        <f>LN(D36/(D35+D37+D38))</f>
        <v>-1.0422021171387592</v>
      </c>
      <c r="G36">
        <f>LN(E36/(E35+E37+E38))</f>
        <v>-1.3356235953714686</v>
      </c>
      <c r="H36">
        <f t="shared" si="0"/>
        <v>-0.29342147823270937</v>
      </c>
      <c r="K36">
        <f>LN(J14/I14)/LN(2)</f>
        <v>15.747644457498723</v>
      </c>
      <c r="L36">
        <f t="shared" si="1"/>
        <v>-1.8632721803227385E-2</v>
      </c>
    </row>
    <row r="37" spans="1:12" x14ac:dyDescent="0.2">
      <c r="A37" s="15">
        <v>8</v>
      </c>
      <c r="B37" s="16" t="s">
        <v>28</v>
      </c>
      <c r="C37" s="17" t="s">
        <v>20</v>
      </c>
      <c r="D37" s="15">
        <v>0.24081912824619608</v>
      </c>
      <c r="E37" s="15">
        <v>0.22812300392371568</v>
      </c>
      <c r="F37">
        <f>LN(D37/(D35+D36+D38))</f>
        <v>-1.1481939051938532</v>
      </c>
      <c r="G37">
        <f>LN(E37/(E35+E36+E38))</f>
        <v>-1.2189402314477222</v>
      </c>
      <c r="H37">
        <f t="shared" si="0"/>
        <v>-7.0746326253869007E-2</v>
      </c>
      <c r="K37">
        <f>LN(J14/I14)/LN(2)</f>
        <v>15.747644457498723</v>
      </c>
      <c r="L37">
        <f t="shared" si="1"/>
        <v>-4.4925021291156329E-3</v>
      </c>
    </row>
    <row r="38" spans="1:12" x14ac:dyDescent="0.2">
      <c r="A38" s="42">
        <v>8</v>
      </c>
      <c r="B38" s="43" t="s">
        <v>28</v>
      </c>
      <c r="C38" s="44" t="s">
        <v>21</v>
      </c>
      <c r="D38" s="42">
        <v>0.22125614918201575</v>
      </c>
      <c r="E38" s="42">
        <v>0.19700702618852084</v>
      </c>
      <c r="F38">
        <f>LN(D38/(D35+D36+D37))</f>
        <v>-1.2583610974347121</v>
      </c>
      <c r="G38">
        <f>LN(E38/(E35+E36+E37))</f>
        <v>-1.4051065699514904</v>
      </c>
      <c r="H38">
        <f t="shared" si="0"/>
        <v>-0.14674547251677827</v>
      </c>
      <c r="K38">
        <f>LN(J14/I14)/LN(2)</f>
        <v>15.747644457498723</v>
      </c>
      <c r="L38">
        <f t="shared" si="1"/>
        <v>-9.3185665267481281E-3</v>
      </c>
    </row>
    <row r="39" spans="1:12" ht="21" thickBot="1" x14ac:dyDescent="0.3">
      <c r="A39" s="1" t="s">
        <v>0</v>
      </c>
      <c r="D39" s="45" t="s">
        <v>29</v>
      </c>
      <c r="E39" s="45"/>
    </row>
    <row r="40" spans="1:12" ht="18" thickTop="1" thickBot="1" x14ac:dyDescent="0.25">
      <c r="A40" s="3" t="s">
        <v>2</v>
      </c>
      <c r="D40" s="5">
        <v>2</v>
      </c>
      <c r="E40" s="5">
        <v>2</v>
      </c>
    </row>
    <row r="41" spans="1:12" ht="17" thickBot="1" x14ac:dyDescent="0.25">
      <c r="A41" s="3" t="s">
        <v>3</v>
      </c>
      <c r="D41" s="7" t="s">
        <v>4</v>
      </c>
      <c r="E41" s="3" t="s">
        <v>5</v>
      </c>
    </row>
    <row r="42" spans="1:12" ht="17" thickBot="1" x14ac:dyDescent="0.25">
      <c r="A42" s="3" t="s">
        <v>7</v>
      </c>
      <c r="D42" s="7">
        <v>0</v>
      </c>
      <c r="E42" s="3">
        <v>24</v>
      </c>
    </row>
    <row r="43" spans="1:12" ht="18" thickBot="1" x14ac:dyDescent="0.25">
      <c r="A43" s="3" t="s">
        <v>8</v>
      </c>
      <c r="B43" s="8"/>
      <c r="C43" s="9" t="s">
        <v>9</v>
      </c>
      <c r="D43" s="7" t="s">
        <v>4</v>
      </c>
      <c r="E43" s="3">
        <v>0</v>
      </c>
    </row>
    <row r="44" spans="1:12" ht="17" thickBot="1" x14ac:dyDescent="0.25">
      <c r="A44" s="7" t="s">
        <v>10</v>
      </c>
      <c r="B44" s="10" t="s">
        <v>11</v>
      </c>
      <c r="C44" s="11" t="s">
        <v>12</v>
      </c>
      <c r="D44" s="3">
        <v>14</v>
      </c>
      <c r="E44" s="3">
        <v>15</v>
      </c>
      <c r="F44" s="63" t="s">
        <v>31</v>
      </c>
      <c r="G44" s="63" t="s">
        <v>32</v>
      </c>
      <c r="H44" s="63" t="s">
        <v>33</v>
      </c>
      <c r="I44" t="s">
        <v>34</v>
      </c>
      <c r="J44" t="s">
        <v>35</v>
      </c>
      <c r="K44" t="s">
        <v>36</v>
      </c>
      <c r="L44" t="s">
        <v>37</v>
      </c>
    </row>
    <row r="45" spans="1:12" x14ac:dyDescent="0.2">
      <c r="A45" s="12">
        <v>1</v>
      </c>
      <c r="B45" s="13" t="s">
        <v>16</v>
      </c>
      <c r="C45" s="14" t="s">
        <v>17</v>
      </c>
      <c r="D45" s="12">
        <v>0.24918032786885247</v>
      </c>
      <c r="E45" s="12">
        <v>0.26398491514770583</v>
      </c>
      <c r="F45">
        <f>LN(D45/(D46+D47+D48))</f>
        <v>-1.1029886632679087</v>
      </c>
      <c r="G45">
        <f>LN(E45/(E46+E47+E48))</f>
        <v>-1.0253586523203035</v>
      </c>
      <c r="H45">
        <f>G45-F45</f>
        <v>7.7630010947605133E-2</v>
      </c>
      <c r="I45">
        <v>43276.92</v>
      </c>
      <c r="J45">
        <v>1697018164</v>
      </c>
      <c r="K45">
        <f>LN(J45/I45)/LN(2)</f>
        <v>15.259044654432097</v>
      </c>
      <c r="L45">
        <f>H45/K45</f>
        <v>5.0874751798473143E-3</v>
      </c>
    </row>
    <row r="46" spans="1:12" x14ac:dyDescent="0.2">
      <c r="A46" s="15">
        <v>1</v>
      </c>
      <c r="B46" s="16" t="s">
        <v>16</v>
      </c>
      <c r="C46" s="17" t="s">
        <v>15</v>
      </c>
      <c r="D46" s="15">
        <v>0.27922226458253907</v>
      </c>
      <c r="E46" s="15">
        <v>0.27823172009218522</v>
      </c>
      <c r="F46">
        <f>LN(D46/(D45+D47+D48))</f>
        <v>-0.94832270519092832</v>
      </c>
      <c r="G46">
        <f>LN(E46/(E45+E47+E48))</f>
        <v>-0.95324985341137969</v>
      </c>
      <c r="H46">
        <f t="shared" ref="H46:H76" si="2">G46-F46</f>
        <v>-4.9271482204513717E-3</v>
      </c>
      <c r="I46">
        <v>41935.139999999992</v>
      </c>
      <c r="J46">
        <v>1591353224</v>
      </c>
      <c r="K46">
        <f>LN(J45/I45)/LN(2)</f>
        <v>15.259044654432097</v>
      </c>
      <c r="L46">
        <f t="shared" ref="L46:L76" si="3">H46/K46</f>
        <v>-3.2290017704484839E-4</v>
      </c>
    </row>
    <row r="47" spans="1:12" x14ac:dyDescent="0.2">
      <c r="A47" s="15">
        <v>1</v>
      </c>
      <c r="B47" s="16" t="s">
        <v>16</v>
      </c>
      <c r="C47" s="17" t="s">
        <v>14</v>
      </c>
      <c r="D47" s="15">
        <v>0.21570720548989705</v>
      </c>
      <c r="E47" s="15">
        <v>0.20259794678399329</v>
      </c>
      <c r="F47">
        <f>LN(D47/(D45+D46+D48))</f>
        <v>-1.2908604550332943</v>
      </c>
      <c r="G47">
        <f>LN(E47/(E45+E46+E48))</f>
        <v>-1.3701355524028005</v>
      </c>
      <c r="H47">
        <f t="shared" si="2"/>
        <v>-7.927509736950622E-2</v>
      </c>
      <c r="I47">
        <v>42992.88</v>
      </c>
      <c r="J47">
        <v>1644436916</v>
      </c>
      <c r="K47">
        <f>LN(J45/I45)/LN(2)</f>
        <v>15.259044654432097</v>
      </c>
      <c r="L47">
        <f t="shared" si="3"/>
        <v>-5.1952857577148648E-3</v>
      </c>
    </row>
    <row r="48" spans="1:12" x14ac:dyDescent="0.2">
      <c r="A48" s="15">
        <v>1</v>
      </c>
      <c r="B48" s="16" t="s">
        <v>16</v>
      </c>
      <c r="C48" s="17" t="s">
        <v>13</v>
      </c>
      <c r="D48" s="15">
        <v>0.25589020205871138</v>
      </c>
      <c r="E48" s="15">
        <v>0.25518541797611566</v>
      </c>
      <c r="F48">
        <f>LN(D48/(D45+D46+D47))</f>
        <v>-1.0674401475543644</v>
      </c>
      <c r="G48">
        <f>LN(E48/(E45+E46+E47))</f>
        <v>-1.0711448939674988</v>
      </c>
      <c r="H48">
        <f t="shared" si="2"/>
        <v>-3.7047464131343411E-3</v>
      </c>
      <c r="I48">
        <v>43289.219999999994</v>
      </c>
      <c r="J48">
        <v>1607841896</v>
      </c>
      <c r="K48">
        <f>LN(J45/I45)/LN(2)</f>
        <v>15.259044654432097</v>
      </c>
      <c r="L48">
        <f t="shared" si="3"/>
        <v>-2.4279019408061508E-4</v>
      </c>
    </row>
    <row r="49" spans="1:12" x14ac:dyDescent="0.2">
      <c r="A49" s="24">
        <v>2</v>
      </c>
      <c r="B49" s="25" t="s">
        <v>22</v>
      </c>
      <c r="C49" s="26" t="s">
        <v>17</v>
      </c>
      <c r="D49" s="24">
        <v>0.26222137185496985</v>
      </c>
      <c r="E49" s="24">
        <v>0.29099932325738775</v>
      </c>
      <c r="F49">
        <f>LN(D49/(D50+D51+D52))</f>
        <v>-1.0344547399875956</v>
      </c>
      <c r="G49">
        <f>LN(E49/(E50+E51+E52))</f>
        <v>-0.89053553944184982</v>
      </c>
      <c r="H49">
        <f t="shared" si="2"/>
        <v>0.14391920054574581</v>
      </c>
      <c r="I49">
        <v>44866.080000000002</v>
      </c>
      <c r="J49">
        <v>1740316600</v>
      </c>
      <c r="K49">
        <f>LN(J46/I46)/LN(2)</f>
        <v>15.211734900310322</v>
      </c>
      <c r="L49">
        <f t="shared" si="3"/>
        <v>9.4610642039791148E-3</v>
      </c>
    </row>
    <row r="50" spans="1:12" x14ac:dyDescent="0.2">
      <c r="A50" s="12">
        <v>2</v>
      </c>
      <c r="B50" s="13" t="s">
        <v>22</v>
      </c>
      <c r="C50" s="14" t="s">
        <v>14</v>
      </c>
      <c r="D50" s="12">
        <v>0.21228355496029838</v>
      </c>
      <c r="E50" s="12">
        <v>0.19997744191292588</v>
      </c>
      <c r="F50">
        <f>LN(D50/(D49+D51+D52))</f>
        <v>-1.3112152793972567</v>
      </c>
      <c r="G50">
        <f>LN(E50/(E49+E51+E52))</f>
        <v>-1.3864353551278783</v>
      </c>
      <c r="H50">
        <f t="shared" si="2"/>
        <v>-7.5220075730621616E-2</v>
      </c>
      <c r="I50">
        <v>42275.519999999997</v>
      </c>
      <c r="J50">
        <v>1564095116</v>
      </c>
      <c r="K50">
        <f>LN(J46/I46)/LN(2)</f>
        <v>15.211734900310322</v>
      </c>
      <c r="L50">
        <f t="shared" si="3"/>
        <v>-4.9448715891760057E-3</v>
      </c>
    </row>
    <row r="51" spans="1:12" x14ac:dyDescent="0.2">
      <c r="A51" s="15">
        <v>2</v>
      </c>
      <c r="B51" s="16" t="s">
        <v>22</v>
      </c>
      <c r="C51" s="17" t="s">
        <v>18</v>
      </c>
      <c r="D51" s="15">
        <v>0.27800631397684877</v>
      </c>
      <c r="E51" s="15">
        <v>0.26923076923076922</v>
      </c>
      <c r="F51">
        <f>LN(D51/(D49+D50+D52))</f>
        <v>-0.95437256815464</v>
      </c>
      <c r="G51">
        <f>LN(E51/(E49+E50+E52))</f>
        <v>-0.99852883011112736</v>
      </c>
      <c r="H51">
        <f t="shared" si="2"/>
        <v>-4.4156261956487364E-2</v>
      </c>
      <c r="I51">
        <v>41065.679999999993</v>
      </c>
      <c r="J51">
        <v>1636071680</v>
      </c>
      <c r="K51">
        <f>LN(J46/I46)/LN(2)</f>
        <v>15.211734900310322</v>
      </c>
      <c r="L51">
        <f t="shared" si="3"/>
        <v>-2.9027761952114066E-3</v>
      </c>
    </row>
    <row r="52" spans="1:12" x14ac:dyDescent="0.2">
      <c r="A52" s="15">
        <v>2</v>
      </c>
      <c r="B52" s="16" t="s">
        <v>22</v>
      </c>
      <c r="C52" s="17" t="s">
        <v>20</v>
      </c>
      <c r="D52" s="15">
        <v>0.24748875920788291</v>
      </c>
      <c r="E52" s="15">
        <v>0.2397924655989172</v>
      </c>
      <c r="F52">
        <f>LN(D52/(D49+D50+D51))</f>
        <v>-1.1120507708057257</v>
      </c>
      <c r="G52">
        <f>LN(E52/(E49+E50+E51))</f>
        <v>-1.1538176450044595</v>
      </c>
      <c r="H52">
        <f t="shared" si="2"/>
        <v>-4.1766874198733817E-2</v>
      </c>
      <c r="I52">
        <v>41399.039999999994</v>
      </c>
      <c r="J52">
        <v>1724068752</v>
      </c>
      <c r="K52">
        <f>LN(J46/I46)/LN(2)</f>
        <v>15.211734900310322</v>
      </c>
      <c r="L52">
        <f t="shared" si="3"/>
        <v>-2.7457008994997518E-3</v>
      </c>
    </row>
    <row r="53" spans="1:12" x14ac:dyDescent="0.2">
      <c r="A53" s="24">
        <v>3</v>
      </c>
      <c r="B53" s="25" t="s">
        <v>23</v>
      </c>
      <c r="C53" s="26" t="s">
        <v>17</v>
      </c>
      <c r="D53" s="24">
        <v>0.25523325358851673</v>
      </c>
      <c r="E53" s="24">
        <v>0.26664152366584953</v>
      </c>
      <c r="F53">
        <f>LN(D53/(D54+D55+D56))</f>
        <v>-1.070893230278843</v>
      </c>
      <c r="G53">
        <f>LN(E53/(E54+E55+E56))</f>
        <v>-1.0117294876992291</v>
      </c>
      <c r="H53">
        <f t="shared" si="2"/>
        <v>5.9163742579613876E-2</v>
      </c>
      <c r="K53">
        <f>LN(J47/I47)/LN(2)</f>
        <v>15.223136382329814</v>
      </c>
      <c r="L53">
        <f t="shared" si="3"/>
        <v>3.8864358233227101E-3</v>
      </c>
    </row>
    <row r="54" spans="1:12" x14ac:dyDescent="0.2">
      <c r="A54" s="12">
        <v>3</v>
      </c>
      <c r="B54" s="13" t="s">
        <v>23</v>
      </c>
      <c r="C54" s="14" t="s">
        <v>13</v>
      </c>
      <c r="D54" s="12">
        <v>0.24446770334928236</v>
      </c>
      <c r="E54" s="12">
        <v>0.22251555723175553</v>
      </c>
      <c r="F54">
        <f>LN(D54/(D53+D55+D56))</f>
        <v>-1.1283393219605544</v>
      </c>
      <c r="G54">
        <f>LN(E54/(E53+E55+E56))</f>
        <v>-1.2510666152471899</v>
      </c>
      <c r="H54">
        <f t="shared" si="2"/>
        <v>-0.12272729328663545</v>
      </c>
      <c r="K54">
        <f>LN(J47/I47)/LN(2)</f>
        <v>15.223136382329814</v>
      </c>
      <c r="L54">
        <f t="shared" si="3"/>
        <v>-8.0618927798013166E-3</v>
      </c>
    </row>
    <row r="55" spans="1:12" x14ac:dyDescent="0.2">
      <c r="A55" s="15">
        <v>3</v>
      </c>
      <c r="B55" s="16" t="s">
        <v>23</v>
      </c>
      <c r="C55" s="17" t="s">
        <v>19</v>
      </c>
      <c r="D55" s="15">
        <v>0.27422248803827753</v>
      </c>
      <c r="E55" s="15">
        <v>0.27663586649066568</v>
      </c>
      <c r="F55">
        <f>LN(D55/(D53+D54+D56))</f>
        <v>-0.97330373347013643</v>
      </c>
      <c r="G55">
        <f>LN(E55/(E53+E54+E56))</f>
        <v>-0.96121065786034698</v>
      </c>
      <c r="H55">
        <f t="shared" si="2"/>
        <v>1.209307560978945E-2</v>
      </c>
      <c r="K55">
        <f>LN(J47/I47)/LN(2)</f>
        <v>15.223136382329814</v>
      </c>
      <c r="L55">
        <f t="shared" si="3"/>
        <v>7.9438791757961463E-4</v>
      </c>
    </row>
    <row r="56" spans="1:12" x14ac:dyDescent="0.2">
      <c r="A56" s="15">
        <v>3</v>
      </c>
      <c r="B56" s="16" t="s">
        <v>23</v>
      </c>
      <c r="C56" s="17" t="s">
        <v>20</v>
      </c>
      <c r="D56" s="15">
        <v>0.22607655502392343</v>
      </c>
      <c r="E56" s="15">
        <v>0.23420705261172922</v>
      </c>
      <c r="F56">
        <f>LN(D56/(D53+D54+D55))</f>
        <v>-1.2305992794412584</v>
      </c>
      <c r="G56">
        <f>LN(E56/(E53+E54+E55))</f>
        <v>-1.1847062651928737</v>
      </c>
      <c r="H56">
        <f t="shared" si="2"/>
        <v>4.5893014248384656E-2</v>
      </c>
      <c r="K56">
        <f>LN(J47/I47)/LN(2)</f>
        <v>15.223136382329814</v>
      </c>
      <c r="L56">
        <f t="shared" si="3"/>
        <v>3.0146885041150103E-3</v>
      </c>
    </row>
    <row r="57" spans="1:12" x14ac:dyDescent="0.2">
      <c r="A57" s="24">
        <v>4</v>
      </c>
      <c r="B57" s="25" t="s">
        <v>24</v>
      </c>
      <c r="C57" s="26" t="s">
        <v>17</v>
      </c>
      <c r="D57" s="24">
        <v>0.24199380165289255</v>
      </c>
      <c r="E57" s="24">
        <v>0.24568318318318319</v>
      </c>
      <c r="F57">
        <f>LN(D57/(D58+D59+D60))</f>
        <v>-1.1417794500237746</v>
      </c>
      <c r="G57">
        <f>LN(E57/(E58+E59+E60))</f>
        <v>-1.1217696285393011</v>
      </c>
      <c r="H57">
        <f t="shared" si="2"/>
        <v>2.00098214844735E-2</v>
      </c>
      <c r="K57">
        <f>LN(J48/I48)/LN(2)</f>
        <v>15.18075821751156</v>
      </c>
      <c r="L57">
        <f t="shared" si="3"/>
        <v>1.3181042209994122E-3</v>
      </c>
    </row>
    <row r="58" spans="1:12" x14ac:dyDescent="0.2">
      <c r="A58" s="12">
        <v>4</v>
      </c>
      <c r="B58" s="13" t="s">
        <v>24</v>
      </c>
      <c r="C58" s="14" t="s">
        <v>15</v>
      </c>
      <c r="D58" s="12">
        <v>0.26665805785123964</v>
      </c>
      <c r="E58" s="12">
        <v>0.27214714714714716</v>
      </c>
      <c r="F58">
        <f>LN(D58/(D57+D59+D60))</f>
        <v>-1.0116449344822995</v>
      </c>
      <c r="G58">
        <f>LN(E58/(E57+E59+E60))</f>
        <v>-0.98375600038797706</v>
      </c>
      <c r="H58">
        <f t="shared" si="2"/>
        <v>2.7888934094322471E-2</v>
      </c>
      <c r="K58">
        <f>LN(J48/I48)/LN(2)</f>
        <v>15.18075821751156</v>
      </c>
      <c r="L58">
        <f t="shared" si="3"/>
        <v>1.8371239232406432E-3</v>
      </c>
    </row>
    <row r="59" spans="1:12" x14ac:dyDescent="0.2">
      <c r="A59" s="15">
        <v>4</v>
      </c>
      <c r="B59" s="16" t="s">
        <v>24</v>
      </c>
      <c r="C59" s="17" t="s">
        <v>18</v>
      </c>
      <c r="D59" s="15">
        <v>0.2456095041322314</v>
      </c>
      <c r="E59" s="15">
        <v>0.23367117117117117</v>
      </c>
      <c r="F59">
        <f>LN(D59/(D57+D58+D60))</f>
        <v>-1.1221672398423506</v>
      </c>
      <c r="G59">
        <f>LN(E59/(E57+E58+E60))</f>
        <v>-1.1876964824207676</v>
      </c>
      <c r="H59">
        <f t="shared" si="2"/>
        <v>-6.552924257841708E-2</v>
      </c>
      <c r="K59">
        <f>LN(J48/I48)/LN(2)</f>
        <v>15.18075821751156</v>
      </c>
      <c r="L59">
        <f t="shared" si="3"/>
        <v>-4.3165987916747601E-3</v>
      </c>
    </row>
    <row r="60" spans="1:12" x14ac:dyDescent="0.2">
      <c r="A60" s="15">
        <v>4</v>
      </c>
      <c r="B60" s="16" t="s">
        <v>24</v>
      </c>
      <c r="C60" s="17" t="s">
        <v>19</v>
      </c>
      <c r="D60" s="15">
        <v>0.24573863636363635</v>
      </c>
      <c r="E60" s="15">
        <v>0.2484984984984985</v>
      </c>
      <c r="F60">
        <f>LN(D60/(D57+D58+D59))</f>
        <v>-1.1214704267441598</v>
      </c>
      <c r="G60">
        <f>LN(E60/(E57+E58+E59))</f>
        <v>-1.1066364039381575</v>
      </c>
      <c r="H60">
        <f t="shared" si="2"/>
        <v>1.4834022806002212E-2</v>
      </c>
      <c r="K60">
        <f>LN(J48/I48)/LN(2)</f>
        <v>15.18075821751156</v>
      </c>
      <c r="L60">
        <f t="shared" si="3"/>
        <v>9.7715954588425123E-4</v>
      </c>
    </row>
    <row r="61" spans="1:12" x14ac:dyDescent="0.2">
      <c r="A61" s="15">
        <v>5</v>
      </c>
      <c r="B61" s="16" t="s">
        <v>25</v>
      </c>
      <c r="C61" s="17" t="s">
        <v>14</v>
      </c>
      <c r="D61" s="15">
        <v>0.24051928119204452</v>
      </c>
      <c r="E61" s="15">
        <v>0.2420559124848064</v>
      </c>
      <c r="F61">
        <f>LN(D61/(D62+D63+D64))</f>
        <v>-1.1498346774133139</v>
      </c>
      <c r="G61">
        <f>LN(E61/(E62+E63+E64))</f>
        <v>-1.1414408769532334</v>
      </c>
      <c r="H61">
        <f t="shared" si="2"/>
        <v>8.393800460080536E-3</v>
      </c>
      <c r="K61">
        <f>LN(J49/I49)/LN(2)</f>
        <v>15.243365121170491</v>
      </c>
      <c r="L61">
        <f t="shared" si="3"/>
        <v>5.5065271961654636E-4</v>
      </c>
    </row>
    <row r="62" spans="1:12" x14ac:dyDescent="0.2">
      <c r="A62" s="15">
        <v>5</v>
      </c>
      <c r="B62" s="16" t="s">
        <v>25</v>
      </c>
      <c r="C62" s="17" t="s">
        <v>13</v>
      </c>
      <c r="D62" s="15">
        <v>0.26533222485131419</v>
      </c>
      <c r="E62" s="15">
        <v>0.27279041500260459</v>
      </c>
      <c r="F62">
        <f>LN(D62/(D61+D63+D64))</f>
        <v>-1.0184356709551377</v>
      </c>
      <c r="G62">
        <f>LN(E62/(E61+E63+E64))</f>
        <v>-0.98051093373480647</v>
      </c>
      <c r="H62">
        <f t="shared" si="2"/>
        <v>3.7924737220331184E-2</v>
      </c>
      <c r="K62">
        <f>LN(J49/I49)/LN(2)</f>
        <v>15.243365121170491</v>
      </c>
      <c r="L62">
        <f t="shared" si="3"/>
        <v>2.4879504570588583E-3</v>
      </c>
    </row>
    <row r="63" spans="1:12" x14ac:dyDescent="0.2">
      <c r="A63" s="12">
        <v>5</v>
      </c>
      <c r="B63" s="13" t="s">
        <v>25</v>
      </c>
      <c r="C63" s="14" t="s">
        <v>20</v>
      </c>
      <c r="D63" s="12">
        <v>0.23469975059154569</v>
      </c>
      <c r="E63" s="12">
        <v>0.21739885396770275</v>
      </c>
      <c r="F63">
        <f>LN(D63/(D61+D62+D64))</f>
        <v>-1.1819611995249004</v>
      </c>
      <c r="G63">
        <f>LN(E63/(E61+E62+E64))</f>
        <v>-1.2808894710306045</v>
      </c>
      <c r="H63">
        <f t="shared" si="2"/>
        <v>-9.8928271505704046E-2</v>
      </c>
      <c r="K63">
        <f>LN(J49/I49)/LN(2)</f>
        <v>15.243365121170491</v>
      </c>
      <c r="L63">
        <f t="shared" si="3"/>
        <v>-6.4899233679254443E-3</v>
      </c>
    </row>
    <row r="64" spans="1:12" x14ac:dyDescent="0.2">
      <c r="A64" s="36">
        <v>5</v>
      </c>
      <c r="B64" s="37" t="s">
        <v>25</v>
      </c>
      <c r="C64" s="38" t="s">
        <v>21</v>
      </c>
      <c r="D64" s="36">
        <v>0.2594487433650956</v>
      </c>
      <c r="E64" s="36">
        <v>0.26775481854488625</v>
      </c>
      <c r="F64">
        <f>LN(D64/(D61+D62+D63))</f>
        <v>-1.0488356879205389</v>
      </c>
      <c r="G64">
        <f>LN(E64/(E61+E62+E63))</f>
        <v>-1.0060436996232851</v>
      </c>
      <c r="H64">
        <f t="shared" si="2"/>
        <v>4.2791988297253836E-2</v>
      </c>
      <c r="K64">
        <f>LN(J49/I49)/LN(2)</f>
        <v>15.243365121170491</v>
      </c>
      <c r="L64">
        <f t="shared" si="3"/>
        <v>2.8072533825108542E-3</v>
      </c>
    </row>
    <row r="65" spans="1:12" x14ac:dyDescent="0.2">
      <c r="A65" s="15">
        <v>6</v>
      </c>
      <c r="B65" s="16" t="s">
        <v>26</v>
      </c>
      <c r="C65" s="17" t="s">
        <v>15</v>
      </c>
      <c r="D65" s="15">
        <v>0.26170996113724687</v>
      </c>
      <c r="E65" s="15">
        <v>0.26395230847285645</v>
      </c>
      <c r="F65">
        <f>LN(D65/(D66+D67+D68))</f>
        <v>-1.0370998819793722</v>
      </c>
      <c r="G65">
        <f>LN(E65/(E66+E67+E68))</f>
        <v>-1.0255264777969739</v>
      </c>
      <c r="H65">
        <f t="shared" si="2"/>
        <v>1.1573404182398273E-2</v>
      </c>
      <c r="K65">
        <f>LN(J50/I50)/LN(2)</f>
        <v>15.175146222876879</v>
      </c>
      <c r="L65">
        <f t="shared" si="3"/>
        <v>7.6265520031372751E-4</v>
      </c>
    </row>
    <row r="66" spans="1:12" x14ac:dyDescent="0.2">
      <c r="A66" s="15">
        <v>6</v>
      </c>
      <c r="B66" s="16" t="s">
        <v>26</v>
      </c>
      <c r="C66" s="17" t="s">
        <v>14</v>
      </c>
      <c r="D66" s="15">
        <v>0.24473307424831253</v>
      </c>
      <c r="E66" s="15">
        <v>0.24099441907661084</v>
      </c>
      <c r="F66">
        <f>LN(D66/(D65+D67+D68))</f>
        <v>-1.1269031070571069</v>
      </c>
      <c r="G66">
        <f>LN(E66/(E65+E67+E68))</f>
        <v>-1.1472353544997815</v>
      </c>
      <c r="H66">
        <f t="shared" si="2"/>
        <v>-2.0332247442674589E-2</v>
      </c>
      <c r="K66">
        <f>LN(J50/I50)/LN(2)</f>
        <v>15.175146222876879</v>
      </c>
      <c r="L66">
        <f t="shared" si="3"/>
        <v>-1.339838650913509E-3</v>
      </c>
    </row>
    <row r="67" spans="1:12" x14ac:dyDescent="0.2">
      <c r="A67" s="12">
        <v>6</v>
      </c>
      <c r="B67" s="13" t="s">
        <v>26</v>
      </c>
      <c r="C67" s="14" t="s">
        <v>18</v>
      </c>
      <c r="D67" s="12">
        <v>0.25178973205154431</v>
      </c>
      <c r="E67" s="12">
        <v>0.24885844748858454</v>
      </c>
      <c r="F67">
        <f>LN(D67/(D65+D66+D68))</f>
        <v>-1.0890897027663573</v>
      </c>
      <c r="G67">
        <f>LN(E67/(E65+E66+E68))</f>
        <v>-1.1047098685362278</v>
      </c>
      <c r="H67">
        <f t="shared" si="2"/>
        <v>-1.5620165769870464E-2</v>
      </c>
      <c r="K67">
        <f>LN(J50/I50)/LN(2)</f>
        <v>15.175146222876879</v>
      </c>
      <c r="L67">
        <f t="shared" si="3"/>
        <v>-1.0293255524828292E-3</v>
      </c>
    </row>
    <row r="68" spans="1:12" x14ac:dyDescent="0.2">
      <c r="A68" s="36">
        <v>6</v>
      </c>
      <c r="B68" s="37" t="s">
        <v>26</v>
      </c>
      <c r="C68" s="38" t="s">
        <v>21</v>
      </c>
      <c r="D68" s="36">
        <v>0.24176723256289631</v>
      </c>
      <c r="E68" s="36">
        <v>0.24619482496194825</v>
      </c>
      <c r="F68">
        <f>LN(D68/(D65+D66+D67))</f>
        <v>-1.1430150051846888</v>
      </c>
      <c r="G68">
        <f>LN(E68/(E65+E66+E67))</f>
        <v>-1.1190107521976504</v>
      </c>
      <c r="H68">
        <f t="shared" si="2"/>
        <v>2.4004252987038344E-2</v>
      </c>
      <c r="K68">
        <f>LN(J50/I50)/LN(2)</f>
        <v>15.175146222876879</v>
      </c>
      <c r="L68">
        <f t="shared" si="3"/>
        <v>1.581813620408572E-3</v>
      </c>
    </row>
    <row r="69" spans="1:12" x14ac:dyDescent="0.2">
      <c r="A69" s="15">
        <v>7</v>
      </c>
      <c r="B69" s="16" t="s">
        <v>27</v>
      </c>
      <c r="C69" s="17" t="s">
        <v>15</v>
      </c>
      <c r="D69" s="15">
        <v>0.26235592889236181</v>
      </c>
      <c r="E69" s="15">
        <v>0.26270857586340707</v>
      </c>
      <c r="F69">
        <f>LN(D69/(D70+D71+D72))</f>
        <v>-1.0337593307421535</v>
      </c>
      <c r="G69">
        <f>LN(E69/(E70+E71+E72))</f>
        <v>-1.0319378922422568</v>
      </c>
      <c r="H69">
        <f t="shared" si="2"/>
        <v>1.8214384998966882E-3</v>
      </c>
      <c r="K69">
        <f>LN(J51/I51)/LN(2)</f>
        <v>15.281943244204266</v>
      </c>
      <c r="L69">
        <f t="shared" si="3"/>
        <v>1.1918893237530348E-4</v>
      </c>
    </row>
    <row r="70" spans="1:12" x14ac:dyDescent="0.2">
      <c r="A70" s="15">
        <v>7</v>
      </c>
      <c r="B70" s="16" t="s">
        <v>27</v>
      </c>
      <c r="C70" s="17" t="s">
        <v>13</v>
      </c>
      <c r="D70" s="15">
        <v>0.24975581168196914</v>
      </c>
      <c r="E70" s="15">
        <v>0.26723580390635104</v>
      </c>
      <c r="F70">
        <f>LN(D70/(D69+D71+D72))</f>
        <v>-1.0999150507074953</v>
      </c>
      <c r="G70">
        <f>LN(E70/(E69+E71+E72))</f>
        <v>-1.0086925237825228</v>
      </c>
      <c r="H70">
        <f t="shared" si="2"/>
        <v>9.1222526924972458E-2</v>
      </c>
      <c r="K70">
        <f>LN(J51/I51)/LN(2)</f>
        <v>15.281943244204266</v>
      </c>
      <c r="L70">
        <f t="shared" si="3"/>
        <v>5.9693015127227972E-3</v>
      </c>
    </row>
    <row r="71" spans="1:12" x14ac:dyDescent="0.2">
      <c r="A71" s="12">
        <v>7</v>
      </c>
      <c r="B71" s="13" t="s">
        <v>27</v>
      </c>
      <c r="C71" s="14" t="s">
        <v>19</v>
      </c>
      <c r="D71" s="12">
        <v>0.23715569447157647</v>
      </c>
      <c r="E71" s="12">
        <v>0.23205277454404349</v>
      </c>
      <c r="F71">
        <f>LN(D71/(D69+D70+D72))</f>
        <v>-1.1683370906543427</v>
      </c>
      <c r="G71">
        <f>LN(E71/(E69+E70+E72))</f>
        <v>-1.1967561916519338</v>
      </c>
      <c r="H71">
        <f t="shared" si="2"/>
        <v>-2.8419100997591151E-2</v>
      </c>
      <c r="K71">
        <f>LN(J51/I51)/LN(2)</f>
        <v>15.281943244204266</v>
      </c>
      <c r="L71">
        <f t="shared" si="3"/>
        <v>-1.8596523062189229E-3</v>
      </c>
    </row>
    <row r="72" spans="1:12" x14ac:dyDescent="0.2">
      <c r="A72" s="36">
        <v>7</v>
      </c>
      <c r="B72" s="37" t="s">
        <v>27</v>
      </c>
      <c r="C72" s="38" t="s">
        <v>21</v>
      </c>
      <c r="D72" s="36">
        <v>0.25073256495409257</v>
      </c>
      <c r="E72" s="36">
        <v>0.23800284568619842</v>
      </c>
      <c r="F72">
        <f>LN(D72/(D69+D70+D71))</f>
        <v>-1.0947090830881561</v>
      </c>
      <c r="G72">
        <f>LN(E72/(E69+E70+E71))</f>
        <v>-1.1636601909186561</v>
      </c>
      <c r="H72">
        <f t="shared" si="2"/>
        <v>-6.8951107830500069E-2</v>
      </c>
      <c r="K72">
        <f>LN(J51/I51)/LN(2)</f>
        <v>15.281943244204266</v>
      </c>
      <c r="L72">
        <f t="shared" si="3"/>
        <v>-4.511933248845826E-3</v>
      </c>
    </row>
    <row r="73" spans="1:12" x14ac:dyDescent="0.2">
      <c r="A73" s="15">
        <v>8</v>
      </c>
      <c r="B73" s="16" t="s">
        <v>28</v>
      </c>
      <c r="C73" s="17" t="s">
        <v>18</v>
      </c>
      <c r="D73" s="15">
        <v>0.26610558530986994</v>
      </c>
      <c r="E73" s="15">
        <v>0.26949137230102088</v>
      </c>
      <c r="F73">
        <f>LN(D73/(D74+D75+D76))</f>
        <v>-1.0144720017931217</v>
      </c>
      <c r="G73">
        <f>LN(E73/(E74+E75+E76))</f>
        <v>-0.99720466568596766</v>
      </c>
      <c r="H73">
        <f t="shared" si="2"/>
        <v>1.726733610715403E-2</v>
      </c>
      <c r="K73">
        <f>LN(J52/I52)/LN(2)</f>
        <v>15.345860467918957</v>
      </c>
      <c r="L73">
        <f t="shared" si="3"/>
        <v>1.1252113326099885E-3</v>
      </c>
    </row>
    <row r="74" spans="1:12" x14ac:dyDescent="0.2">
      <c r="A74" s="15">
        <v>8</v>
      </c>
      <c r="B74" s="16" t="s">
        <v>28</v>
      </c>
      <c r="C74" s="17" t="s">
        <v>19</v>
      </c>
      <c r="D74" s="15">
        <v>0.26159143075745983</v>
      </c>
      <c r="E74" s="15">
        <v>0.26352877405366337</v>
      </c>
      <c r="F74">
        <f>LN(D74/(D73+D75+D76))</f>
        <v>-1.0377134262678347</v>
      </c>
      <c r="G74">
        <f>LN(E74/(E73+E75+E76))</f>
        <v>-1.0277076050348395</v>
      </c>
      <c r="H74">
        <f t="shared" si="2"/>
        <v>1.0005821232995205E-2</v>
      </c>
      <c r="K74">
        <f>LN(J52/I52)/LN(2)</f>
        <v>15.345860467918957</v>
      </c>
      <c r="L74">
        <f t="shared" si="3"/>
        <v>6.5202086607738375E-4</v>
      </c>
    </row>
    <row r="75" spans="1:12" x14ac:dyDescent="0.2">
      <c r="A75" s="15">
        <v>8</v>
      </c>
      <c r="B75" s="16" t="s">
        <v>28</v>
      </c>
      <c r="C75" s="17" t="s">
        <v>20</v>
      </c>
      <c r="D75" s="15">
        <v>0.24422341239479725</v>
      </c>
      <c r="E75" s="15">
        <v>0.23967838106423345</v>
      </c>
      <c r="F75">
        <f>LN(D75/(D73+D74+D76))</f>
        <v>-1.1296623825308707</v>
      </c>
      <c r="G75">
        <f>LN(E75/(E73+E74+E76))</f>
        <v>-1.1544435808397515</v>
      </c>
      <c r="H75">
        <f t="shared" si="2"/>
        <v>-2.4781198308880814E-2</v>
      </c>
      <c r="K75">
        <f>LN(J52/I52)/LN(2)</f>
        <v>15.345860467918957</v>
      </c>
      <c r="L75">
        <f t="shared" si="3"/>
        <v>-1.6148457990144477E-3</v>
      </c>
    </row>
    <row r="76" spans="1:12" x14ac:dyDescent="0.2">
      <c r="A76" s="42">
        <v>8</v>
      </c>
      <c r="B76" s="43" t="s">
        <v>28</v>
      </c>
      <c r="C76" s="44" t="s">
        <v>21</v>
      </c>
      <c r="D76" s="42">
        <v>0.22807957153787295</v>
      </c>
      <c r="E76" s="42">
        <v>0.22730147258108235</v>
      </c>
      <c r="F76">
        <f>LN(D76/(D73+D74+D75))</f>
        <v>-1.2191869067303081</v>
      </c>
      <c r="G76">
        <f>LN(E76/(E73+E74+E75))</f>
        <v>-1.2236117597604501</v>
      </c>
      <c r="H76">
        <f t="shared" si="2"/>
        <v>-4.4248530301420619E-3</v>
      </c>
      <c r="K76">
        <f>LN(J52/I52)/LN(2)</f>
        <v>15.345860467918957</v>
      </c>
      <c r="L76">
        <f t="shared" si="3"/>
        <v>-2.8834180001782028E-4</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5</v>
      </c>
    </row>
    <row r="80" spans="1:12" ht="17" thickBot="1" x14ac:dyDescent="0.25">
      <c r="A80" s="3" t="s">
        <v>7</v>
      </c>
      <c r="D80" s="3">
        <v>0</v>
      </c>
      <c r="E80" s="3">
        <v>24</v>
      </c>
    </row>
    <row r="81" spans="1:12" ht="18" thickBot="1" x14ac:dyDescent="0.25">
      <c r="A81" s="3" t="s">
        <v>8</v>
      </c>
      <c r="B81" s="8"/>
      <c r="C81" s="9" t="s">
        <v>9</v>
      </c>
      <c r="D81" s="3" t="s">
        <v>4</v>
      </c>
      <c r="E81" s="3">
        <v>0</v>
      </c>
    </row>
    <row r="82" spans="1:12" ht="17" thickBot="1" x14ac:dyDescent="0.25">
      <c r="A82" s="7" t="s">
        <v>10</v>
      </c>
      <c r="B82" s="10" t="s">
        <v>11</v>
      </c>
      <c r="C82" s="11" t="s">
        <v>12</v>
      </c>
      <c r="D82" s="3">
        <v>27</v>
      </c>
      <c r="E82" s="3">
        <v>28</v>
      </c>
      <c r="F82" s="63" t="s">
        <v>31</v>
      </c>
      <c r="G82" s="63" t="s">
        <v>32</v>
      </c>
      <c r="H82" s="63" t="s">
        <v>33</v>
      </c>
      <c r="I82" t="s">
        <v>34</v>
      </c>
      <c r="J82" t="s">
        <v>35</v>
      </c>
      <c r="K82" t="s">
        <v>36</v>
      </c>
      <c r="L82" t="s">
        <v>37</v>
      </c>
    </row>
    <row r="83" spans="1:12" x14ac:dyDescent="0.2">
      <c r="A83" s="12">
        <v>1</v>
      </c>
      <c r="B83" s="13" t="s">
        <v>16</v>
      </c>
      <c r="C83" s="14" t="s">
        <v>17</v>
      </c>
      <c r="D83" s="12">
        <v>0.22725741239892194</v>
      </c>
      <c r="E83" s="12">
        <v>0.23009685802031654</v>
      </c>
      <c r="F83">
        <f>LN(D83/(D84+D85+D86))</f>
        <v>-1.2238626383894156</v>
      </c>
      <c r="G83">
        <f>LN(E83/(E84+E85+E86))</f>
        <v>-1.2077643751950264</v>
      </c>
      <c r="H83">
        <f>G83-F83</f>
        <v>1.6098263194389117E-2</v>
      </c>
      <c r="I83">
        <v>33207.839999999997</v>
      </c>
      <c r="J83">
        <v>1776313280</v>
      </c>
      <c r="K83">
        <f>LN(J83/I83)/LN(2)</f>
        <v>15.707002633923372</v>
      </c>
      <c r="L83">
        <f>H83/K83</f>
        <v>1.0249099442831134E-3</v>
      </c>
    </row>
    <row r="84" spans="1:12" x14ac:dyDescent="0.2">
      <c r="A84" s="15">
        <v>1</v>
      </c>
      <c r="B84" s="16" t="s">
        <v>16</v>
      </c>
      <c r="C84" s="17" t="s">
        <v>15</v>
      </c>
      <c r="D84" s="15">
        <v>0.27383760107816713</v>
      </c>
      <c r="E84" s="15">
        <v>0.27592723836522559</v>
      </c>
      <c r="F84">
        <f>LN(D84/(D83+D85+D86))</f>
        <v>-0.97523844590601971</v>
      </c>
      <c r="G84">
        <f>LN(E84/(E83+E85+E86))</f>
        <v>-0.96475468498213945</v>
      </c>
      <c r="H84">
        <f t="shared" ref="H84:H114" si="4">G84-F84</f>
        <v>1.0483760923880259E-2</v>
      </c>
      <c r="I84">
        <v>30607.5</v>
      </c>
      <c r="J84">
        <v>1772494139.9999998</v>
      </c>
      <c r="K84">
        <f>LN(J83/I83)/LN(2)</f>
        <v>15.707002633923372</v>
      </c>
      <c r="L84">
        <f t="shared" ref="L84:L114" si="5">H84/K84</f>
        <v>6.6745776824649159E-4</v>
      </c>
    </row>
    <row r="85" spans="1:12" x14ac:dyDescent="0.2">
      <c r="A85" s="15">
        <v>1</v>
      </c>
      <c r="B85" s="16" t="s">
        <v>16</v>
      </c>
      <c r="C85" s="17" t="s">
        <v>14</v>
      </c>
      <c r="D85" s="15">
        <v>0.23660714285714285</v>
      </c>
      <c r="E85" s="15">
        <v>0.23639656665879202</v>
      </c>
      <c r="F85">
        <f>LN(D85/(D83+D84+D86))</f>
        <v>-1.1713716429505381</v>
      </c>
      <c r="G85">
        <f>LN(E85/(E83+E84+E86))</f>
        <v>-1.172537826111139</v>
      </c>
      <c r="H85">
        <f t="shared" si="4"/>
        <v>-1.1661831606009088E-3</v>
      </c>
      <c r="I85">
        <v>30563.699999999997</v>
      </c>
      <c r="J85">
        <v>1817429100</v>
      </c>
      <c r="K85">
        <f>LN(J83/I83)/LN(2)</f>
        <v>15.707002633923372</v>
      </c>
      <c r="L85">
        <f t="shared" si="5"/>
        <v>-7.4246066406217554E-5</v>
      </c>
    </row>
    <row r="86" spans="1:12" x14ac:dyDescent="0.2">
      <c r="A86" s="15">
        <v>1</v>
      </c>
      <c r="B86" s="16" t="s">
        <v>16</v>
      </c>
      <c r="C86" s="17" t="s">
        <v>13</v>
      </c>
      <c r="D86" s="15">
        <v>0.26229784366576819</v>
      </c>
      <c r="E86" s="15">
        <v>0.25757933695566582</v>
      </c>
      <c r="F86">
        <f>LN(D86/(D83+D84+D85))</f>
        <v>-1.0340594949674</v>
      </c>
      <c r="G86">
        <f>LN(E86/(E83+E84+E85))</f>
        <v>-1.0585882365176378</v>
      </c>
      <c r="H86">
        <f t="shared" si="4"/>
        <v>-2.4528741550237765E-2</v>
      </c>
      <c r="I86">
        <v>32510.519999999997</v>
      </c>
      <c r="J86">
        <v>1686264844.0000002</v>
      </c>
      <c r="K86">
        <f>LN(J83/I83)/LN(2)</f>
        <v>15.707002633923372</v>
      </c>
      <c r="L86">
        <f t="shared" si="5"/>
        <v>-1.5616436898827244E-3</v>
      </c>
    </row>
    <row r="87" spans="1:12" x14ac:dyDescent="0.2">
      <c r="A87" s="24">
        <v>2</v>
      </c>
      <c r="B87" s="25" t="s">
        <v>22</v>
      </c>
      <c r="C87" s="26" t="s">
        <v>17</v>
      </c>
      <c r="D87" s="24">
        <v>0.25404796064767371</v>
      </c>
      <c r="E87" s="24">
        <v>0.27020388111029231</v>
      </c>
      <c r="F87">
        <f>LN(D87/(D88+D89+D90))</f>
        <v>-1.0771382370830676</v>
      </c>
      <c r="G87">
        <f>LN(E87/(E88+E89+E90))</f>
        <v>-0.99358841667614572</v>
      </c>
      <c r="H87">
        <f t="shared" si="4"/>
        <v>8.3549820406921826E-2</v>
      </c>
      <c r="I87">
        <v>33093.119999999995</v>
      </c>
      <c r="J87">
        <v>1895160155.9999998</v>
      </c>
      <c r="K87">
        <f>LN(J84/I84)/LN(2)</f>
        <v>15.821536120933143</v>
      </c>
      <c r="L87">
        <f t="shared" si="5"/>
        <v>5.2807653927091705E-3</v>
      </c>
    </row>
    <row r="88" spans="1:12" x14ac:dyDescent="0.2">
      <c r="A88" s="12">
        <v>2</v>
      </c>
      <c r="B88" s="13" t="s">
        <v>22</v>
      </c>
      <c r="C88" s="14" t="s">
        <v>14</v>
      </c>
      <c r="D88" s="12">
        <v>0.22832547653207624</v>
      </c>
      <c r="E88" s="12">
        <v>0.212069106689593</v>
      </c>
      <c r="F88">
        <f>LN(D88/(D87+D89+D90))</f>
        <v>-1.2177907197467648</v>
      </c>
      <c r="G88">
        <f>LN(E88/(E87+E89+E90))</f>
        <v>-1.3124981906628177</v>
      </c>
      <c r="H88">
        <f t="shared" si="4"/>
        <v>-9.4707470916052916E-2</v>
      </c>
      <c r="I88">
        <v>35079.479999999996</v>
      </c>
      <c r="J88">
        <v>1830152344.0000002</v>
      </c>
      <c r="K88">
        <f>LN(J84/I84)/LN(2)</f>
        <v>15.821536120933143</v>
      </c>
      <c r="L88">
        <f t="shared" si="5"/>
        <v>-5.9859845587779213E-3</v>
      </c>
    </row>
    <row r="89" spans="1:12" x14ac:dyDescent="0.2">
      <c r="A89" s="15">
        <v>2</v>
      </c>
      <c r="B89" s="16" t="s">
        <v>22</v>
      </c>
      <c r="C89" s="17" t="s">
        <v>18</v>
      </c>
      <c r="D89" s="15">
        <v>0.28345972535355607</v>
      </c>
      <c r="E89" s="15">
        <v>0.281912715958405</v>
      </c>
      <c r="F89">
        <f>LN(D89/(D87+D88+D90))</f>
        <v>-0.92736440511066787</v>
      </c>
      <c r="G89">
        <f>LN(E89/(E87+E88+E90))</f>
        <v>-0.93499362202770475</v>
      </c>
      <c r="H89">
        <f t="shared" si="4"/>
        <v>-7.6292169170368851E-3</v>
      </c>
      <c r="I89">
        <v>27740.04</v>
      </c>
      <c r="J89">
        <v>1805172264</v>
      </c>
      <c r="K89">
        <f>LN(J84/I84)/LN(2)</f>
        <v>15.821536120933143</v>
      </c>
      <c r="L89">
        <f t="shared" si="5"/>
        <v>-4.8220456336997694E-4</v>
      </c>
    </row>
    <row r="90" spans="1:12" x14ac:dyDescent="0.2">
      <c r="A90" s="15">
        <v>2</v>
      </c>
      <c r="B90" s="16" t="s">
        <v>22</v>
      </c>
      <c r="C90" s="17" t="s">
        <v>20</v>
      </c>
      <c r="D90" s="15">
        <v>0.23416683746669401</v>
      </c>
      <c r="E90" s="15">
        <v>0.23581429624170966</v>
      </c>
      <c r="F90">
        <f>LN(D90/(D87+D88+D89))</f>
        <v>-1.184930500601985</v>
      </c>
      <c r="G90">
        <f>LN(E90/(E87+E88+E89))</f>
        <v>-1.1757662124357551</v>
      </c>
      <c r="H90">
        <f t="shared" si="4"/>
        <v>9.1642881662299391E-3</v>
      </c>
      <c r="I90">
        <v>27653.16</v>
      </c>
      <c r="J90">
        <v>1718722460.0000002</v>
      </c>
      <c r="K90">
        <f>LN(J84/I84)/LN(2)</f>
        <v>15.821536120933143</v>
      </c>
      <c r="L90">
        <f t="shared" si="5"/>
        <v>5.7922872318983375E-4</v>
      </c>
    </row>
    <row r="91" spans="1:12" x14ac:dyDescent="0.2">
      <c r="A91" s="24">
        <v>3</v>
      </c>
      <c r="B91" s="25" t="s">
        <v>23</v>
      </c>
      <c r="C91" s="26" t="s">
        <v>17</v>
      </c>
      <c r="D91" s="24">
        <v>0.24839458942478482</v>
      </c>
      <c r="E91" s="24">
        <v>0.26008090826047242</v>
      </c>
      <c r="F91">
        <f>LN(D91/(D92+D93+D94))</f>
        <v>-1.1071928981380337</v>
      </c>
      <c r="G91">
        <f>LN(E91/(E92+E93+E94))</f>
        <v>-1.0455480765090028</v>
      </c>
      <c r="H91">
        <f t="shared" si="4"/>
        <v>6.1644821629030844E-2</v>
      </c>
      <c r="K91">
        <f>LN(J85/I85)/LN(2)</f>
        <v>15.859720353838503</v>
      </c>
      <c r="L91">
        <f t="shared" si="5"/>
        <v>3.8868794817123651E-3</v>
      </c>
    </row>
    <row r="92" spans="1:12" x14ac:dyDescent="0.2">
      <c r="A92" s="12">
        <v>3</v>
      </c>
      <c r="B92" s="13" t="s">
        <v>23</v>
      </c>
      <c r="C92" s="14" t="s">
        <v>13</v>
      </c>
      <c r="D92" s="12">
        <v>0.24593523705424236</v>
      </c>
      <c r="E92" s="12">
        <v>0.23815737961633821</v>
      </c>
      <c r="F92">
        <f>LN(D92/(D91+D93+D94))</f>
        <v>-1.1204100195552453</v>
      </c>
      <c r="G92">
        <f>LN(E92/(E91+E93+E94))</f>
        <v>-1.1628082853974684</v>
      </c>
      <c r="H92">
        <f t="shared" si="4"/>
        <v>-4.239826584222306E-2</v>
      </c>
      <c r="K92">
        <f>LN(J85/I85)/LN(2)</f>
        <v>15.859720353838503</v>
      </c>
      <c r="L92">
        <f t="shared" si="5"/>
        <v>-2.6733299765882364E-3</v>
      </c>
    </row>
    <row r="93" spans="1:12" x14ac:dyDescent="0.2">
      <c r="A93" s="15">
        <v>3</v>
      </c>
      <c r="B93" s="16" t="s">
        <v>23</v>
      </c>
      <c r="C93" s="17" t="s">
        <v>19</v>
      </c>
      <c r="D93" s="15">
        <v>0.27339800519196611</v>
      </c>
      <c r="E93" s="15">
        <v>0.27704554352081429</v>
      </c>
      <c r="F93">
        <f>LN(D93/(D91+D92+D94))</f>
        <v>-0.97745023721923174</v>
      </c>
      <c r="G93">
        <f>LN(E93/(E91+E92+E94))</f>
        <v>-0.95916431803807334</v>
      </c>
      <c r="H93">
        <f t="shared" si="4"/>
        <v>1.8285919181158405E-2</v>
      </c>
      <c r="K93">
        <f>LN(J85/I85)/LN(2)</f>
        <v>15.859720353838503</v>
      </c>
      <c r="L93">
        <f t="shared" si="5"/>
        <v>1.1529786637588912E-3</v>
      </c>
    </row>
    <row r="94" spans="1:12" x14ac:dyDescent="0.2">
      <c r="A94" s="15">
        <v>3</v>
      </c>
      <c r="B94" s="16" t="s">
        <v>23</v>
      </c>
      <c r="C94" s="17" t="s">
        <v>20</v>
      </c>
      <c r="D94" s="15">
        <v>0.23227216832900668</v>
      </c>
      <c r="E94" s="15">
        <v>0.22471616860237506</v>
      </c>
      <c r="F94">
        <f>LN(D94/(D91+D92+D93))</f>
        <v>-1.1955254610678907</v>
      </c>
      <c r="G94">
        <f>LN(E94/(E91+E92+E93))</f>
        <v>-1.2383910633680653</v>
      </c>
      <c r="H94">
        <f t="shared" si="4"/>
        <v>-4.2865602300174555E-2</v>
      </c>
      <c r="K94">
        <f>LN(J85/I85)/LN(2)</f>
        <v>15.859720353838503</v>
      </c>
      <c r="L94">
        <f t="shared" si="5"/>
        <v>-2.7027968554186937E-3</v>
      </c>
    </row>
    <row r="95" spans="1:12" x14ac:dyDescent="0.2">
      <c r="A95" s="24">
        <v>4</v>
      </c>
      <c r="B95" s="25" t="s">
        <v>24</v>
      </c>
      <c r="C95" s="26" t="s">
        <v>17</v>
      </c>
      <c r="D95" s="24">
        <v>0.22419481539670072</v>
      </c>
      <c r="E95" s="24">
        <v>0.23842461885940147</v>
      </c>
      <c r="F95">
        <f>LN(D95/(D96+D97+D98))</f>
        <v>-1.2413860524282883</v>
      </c>
      <c r="G95">
        <f>LN(E95/(E96+E97+E98))</f>
        <v>-1.1613359608844349</v>
      </c>
      <c r="H95">
        <f t="shared" si="4"/>
        <v>8.0050091543853341E-2</v>
      </c>
      <c r="K95">
        <f>LN(J86/I86)/LN(2)</f>
        <v>15.662564985684577</v>
      </c>
      <c r="L95">
        <f t="shared" si="5"/>
        <v>5.1109183979136429E-3</v>
      </c>
    </row>
    <row r="96" spans="1:12" x14ac:dyDescent="0.2">
      <c r="A96" s="12">
        <v>4</v>
      </c>
      <c r="B96" s="13" t="s">
        <v>24</v>
      </c>
      <c r="C96" s="14" t="s">
        <v>15</v>
      </c>
      <c r="D96" s="12">
        <v>0.27305577376276513</v>
      </c>
      <c r="E96" s="12">
        <v>0.26242236024844723</v>
      </c>
      <c r="F96">
        <f>LN(D96/(D95+D97+D98))</f>
        <v>-0.97917368308166219</v>
      </c>
      <c r="G96">
        <f>LN(E96/(E95+E97+E98))</f>
        <v>-1.0334160891115678</v>
      </c>
      <c r="H96">
        <f t="shared" si="4"/>
        <v>-5.4242406029905599E-2</v>
      </c>
      <c r="K96">
        <f>LN(J86/I86)/LN(2)</f>
        <v>15.662564985684577</v>
      </c>
      <c r="L96">
        <f t="shared" si="5"/>
        <v>-3.463187931190236E-3</v>
      </c>
    </row>
    <row r="97" spans="1:12" x14ac:dyDescent="0.2">
      <c r="A97" s="15">
        <v>4</v>
      </c>
      <c r="B97" s="16" t="s">
        <v>24</v>
      </c>
      <c r="C97" s="17" t="s">
        <v>18</v>
      </c>
      <c r="D97" s="15">
        <v>0.24776119402985075</v>
      </c>
      <c r="E97" s="15">
        <v>0.2419536984754376</v>
      </c>
      <c r="F97">
        <f>LN(D97/(D95+D96+D98))</f>
        <v>-1.1105884797148253</v>
      </c>
      <c r="G97">
        <f>LN(E97/(E95+E96+E98))</f>
        <v>-1.1419980883451852</v>
      </c>
      <c r="H97">
        <f t="shared" si="4"/>
        <v>-3.1409608630359909E-2</v>
      </c>
      <c r="K97">
        <f>LN(J86/I86)/LN(2)</f>
        <v>15.662564985684577</v>
      </c>
      <c r="L97">
        <f t="shared" si="5"/>
        <v>-2.0053936669420344E-3</v>
      </c>
    </row>
    <row r="98" spans="1:12" x14ac:dyDescent="0.2">
      <c r="A98" s="15">
        <v>4</v>
      </c>
      <c r="B98" s="16" t="s">
        <v>24</v>
      </c>
      <c r="C98" s="17" t="s">
        <v>19</v>
      </c>
      <c r="D98" s="15">
        <v>0.2549882168106834</v>
      </c>
      <c r="E98" s="15">
        <v>0.25719932241671373</v>
      </c>
      <c r="F98">
        <f>LN(D98/(D95+D96+D97))</f>
        <v>-1.0721826991107597</v>
      </c>
      <c r="G98">
        <f>LN(E98/(E95+E96+E97))</f>
        <v>-1.0605763837803344</v>
      </c>
      <c r="H98">
        <f t="shared" si="4"/>
        <v>1.1606315330425332E-2</v>
      </c>
      <c r="K98">
        <f>LN(J86/I86)/LN(2)</f>
        <v>15.662564985684577</v>
      </c>
      <c r="L98">
        <f t="shared" si="5"/>
        <v>7.4102264482435573E-4</v>
      </c>
    </row>
    <row r="99" spans="1:12" x14ac:dyDescent="0.2">
      <c r="A99" s="15">
        <v>5</v>
      </c>
      <c r="B99" s="16" t="s">
        <v>25</v>
      </c>
      <c r="C99" s="17" t="s">
        <v>14</v>
      </c>
      <c r="D99" s="15">
        <v>0.25026141512722205</v>
      </c>
      <c r="E99" s="15">
        <v>0.23767900316161428</v>
      </c>
      <c r="F99">
        <f>LN(D99/(D100+D101+D102))</f>
        <v>-1.0972185602195057</v>
      </c>
      <c r="G99">
        <f>LN(E99/(E100+E101+E102))</f>
        <v>-1.1654466855668575</v>
      </c>
      <c r="H99">
        <f t="shared" si="4"/>
        <v>-6.8228125347351787E-2</v>
      </c>
      <c r="K99">
        <f>LN(J87/I87)/LN(2)</f>
        <v>15.805428932602149</v>
      </c>
      <c r="L99">
        <f t="shared" si="5"/>
        <v>-4.3167525309367833E-3</v>
      </c>
    </row>
    <row r="100" spans="1:12" x14ac:dyDescent="0.2">
      <c r="A100" s="15">
        <v>5</v>
      </c>
      <c r="B100" s="16" t="s">
        <v>25</v>
      </c>
      <c r="C100" s="17" t="s">
        <v>13</v>
      </c>
      <c r="D100" s="15">
        <v>0.25730219588706865</v>
      </c>
      <c r="E100" s="15">
        <v>0.26036823507532081</v>
      </c>
      <c r="F100">
        <f>LN(D100/(D99+D101+D102))</f>
        <v>-1.0600379844469459</v>
      </c>
      <c r="G100">
        <f>LN(E100/(E99+E101+E102))</f>
        <v>-1.0440555296043403</v>
      </c>
      <c r="H100">
        <f t="shared" si="4"/>
        <v>1.598245484260552E-2</v>
      </c>
      <c r="K100">
        <f>LN(J87/I87)/LN(2)</f>
        <v>15.805428932602149</v>
      </c>
      <c r="L100">
        <f t="shared" si="5"/>
        <v>1.0112003230509116E-3</v>
      </c>
    </row>
    <row r="101" spans="1:12" x14ac:dyDescent="0.2">
      <c r="A101" s="12">
        <v>5</v>
      </c>
      <c r="B101" s="13" t="s">
        <v>25</v>
      </c>
      <c r="C101" s="14" t="s">
        <v>20</v>
      </c>
      <c r="D101" s="12">
        <v>0.22070407807598458</v>
      </c>
      <c r="E101" s="12">
        <v>0.22174694687248153</v>
      </c>
      <c r="F101">
        <f>LN(D101/(D99+D100+D102))</f>
        <v>-1.2615680568293688</v>
      </c>
      <c r="G101">
        <f>LN(E101/(E99+E100+E102))</f>
        <v>-1.2555148796184594</v>
      </c>
      <c r="H101">
        <f t="shared" si="4"/>
        <v>6.0531772109093662E-3</v>
      </c>
      <c r="K101">
        <f>LN(J87/I87)/LN(2)</f>
        <v>15.805428932602149</v>
      </c>
      <c r="L101">
        <f t="shared" si="5"/>
        <v>3.8298088819490157E-4</v>
      </c>
    </row>
    <row r="102" spans="1:12" x14ac:dyDescent="0.2">
      <c r="A102" s="36">
        <v>5</v>
      </c>
      <c r="B102" s="37" t="s">
        <v>25</v>
      </c>
      <c r="C102" s="38" t="s">
        <v>21</v>
      </c>
      <c r="D102" s="36">
        <v>0.27173231090972466</v>
      </c>
      <c r="E102" s="36">
        <v>0.28020581489058333</v>
      </c>
      <c r="F102">
        <f>LN(D102/(D99+D100+D101))</f>
        <v>-0.98585125477000168</v>
      </c>
      <c r="G102">
        <f>LN(E102/(E99+E100+E101))</f>
        <v>-0.94344093080072933</v>
      </c>
      <c r="H102">
        <f t="shared" si="4"/>
        <v>4.2410323969272357E-2</v>
      </c>
      <c r="K102">
        <f>LN(J87/I87)/LN(2)</f>
        <v>15.805428932602149</v>
      </c>
      <c r="L102">
        <f t="shared" si="5"/>
        <v>2.6832757370976374E-3</v>
      </c>
    </row>
    <row r="103" spans="1:12" x14ac:dyDescent="0.2">
      <c r="A103" s="15">
        <v>6</v>
      </c>
      <c r="B103" s="16" t="s">
        <v>26</v>
      </c>
      <c r="C103" s="17" t="s">
        <v>15</v>
      </c>
      <c r="D103" s="15">
        <v>0.28068259385665528</v>
      </c>
      <c r="E103" s="15">
        <v>0.27706047956509078</v>
      </c>
      <c r="F103">
        <f>LN(D103/(D104+D105+D106))</f>
        <v>-0.94107824363423009</v>
      </c>
      <c r="G103">
        <f>LN(E103/(E104+E105+E106))</f>
        <v>-0.95908974767386379</v>
      </c>
      <c r="H103">
        <f t="shared" si="4"/>
        <v>-1.8011504039633697E-2</v>
      </c>
      <c r="K103">
        <f>LN(J88/I88)/LN(2)</f>
        <v>15.670976857371354</v>
      </c>
      <c r="L103">
        <f t="shared" si="5"/>
        <v>-1.1493542619304808E-3</v>
      </c>
    </row>
    <row r="104" spans="1:12" x14ac:dyDescent="0.2">
      <c r="A104" s="15">
        <v>6</v>
      </c>
      <c r="B104" s="16" t="s">
        <v>26</v>
      </c>
      <c r="C104" s="17" t="s">
        <v>14</v>
      </c>
      <c r="D104" s="15">
        <v>0.23918088737201365</v>
      </c>
      <c r="E104" s="15">
        <v>0.23900592175516941</v>
      </c>
      <c r="F104">
        <f>LN(D104/(D103+D105+D106))</f>
        <v>-1.1571755160731998</v>
      </c>
      <c r="G104">
        <f>LN(E104/(E103+E105+E106))</f>
        <v>-1.1581372474443234</v>
      </c>
      <c r="H104">
        <f t="shared" si="4"/>
        <v>-9.6173137112365303E-4</v>
      </c>
      <c r="K104">
        <f>LN(J88/I88)/LN(2)</f>
        <v>15.670976857371354</v>
      </c>
      <c r="L104">
        <f t="shared" si="5"/>
        <v>-6.1370224707547278E-5</v>
      </c>
    </row>
    <row r="105" spans="1:12" x14ac:dyDescent="0.2">
      <c r="A105" s="12">
        <v>6</v>
      </c>
      <c r="B105" s="13" t="s">
        <v>26</v>
      </c>
      <c r="C105" s="14" t="s">
        <v>18</v>
      </c>
      <c r="D105" s="12">
        <v>0.24191126279863484</v>
      </c>
      <c r="E105" s="12">
        <v>0.22939520434909233</v>
      </c>
      <c r="F105">
        <f>LN(D105/(D103+D104+D106))</f>
        <v>-1.1422294700765809</v>
      </c>
      <c r="G105">
        <f>LN(E105/(E103+E104+E106))</f>
        <v>-1.2117293561561029</v>
      </c>
      <c r="H105">
        <f t="shared" si="4"/>
        <v>-6.9499886079521955E-2</v>
      </c>
      <c r="K105">
        <f>LN(J88/I88)/LN(2)</f>
        <v>15.670976857371354</v>
      </c>
      <c r="L105">
        <f t="shared" si="5"/>
        <v>-4.4349428061869938E-3</v>
      </c>
    </row>
    <row r="106" spans="1:12" x14ac:dyDescent="0.2">
      <c r="A106" s="36">
        <v>6</v>
      </c>
      <c r="B106" s="37" t="s">
        <v>26</v>
      </c>
      <c r="C106" s="38" t="s">
        <v>21</v>
      </c>
      <c r="D106" s="36">
        <v>0.23822525597269625</v>
      </c>
      <c r="E106" s="36">
        <v>0.25453839433064751</v>
      </c>
      <c r="F106">
        <f>LN(D106/(D103+D104+D105))</f>
        <v>-1.162434220738829</v>
      </c>
      <c r="G106">
        <f>LN(E106/(E103+E104+E105))</f>
        <v>-1.0745519450068983</v>
      </c>
      <c r="H106">
        <f t="shared" si="4"/>
        <v>8.7882275731930637E-2</v>
      </c>
      <c r="K106">
        <f>LN(J88/I88)/LN(2)</f>
        <v>15.670976857371354</v>
      </c>
      <c r="L106">
        <f t="shared" si="5"/>
        <v>5.6079641066276191E-3</v>
      </c>
    </row>
    <row r="107" spans="1:12" x14ac:dyDescent="0.2">
      <c r="A107" s="15">
        <v>7</v>
      </c>
      <c r="B107" s="16" t="s">
        <v>27</v>
      </c>
      <c r="C107" s="17" t="s">
        <v>15</v>
      </c>
      <c r="D107" s="15">
        <v>0.27153000458085202</v>
      </c>
      <c r="E107" s="15">
        <v>0.28047986608388359</v>
      </c>
      <c r="F107">
        <f>LN(D107/(D108+D109+D110))</f>
        <v>-0.98687379061339875</v>
      </c>
      <c r="G107">
        <f>LN(E107/(E108+E109+E110))</f>
        <v>-0.94208256542160751</v>
      </c>
      <c r="H107">
        <f t="shared" si="4"/>
        <v>4.479122519179124E-2</v>
      </c>
      <c r="K107">
        <f>LN(J89/I89)/LN(2)</f>
        <v>15.989807123667832</v>
      </c>
      <c r="L107">
        <f t="shared" si="5"/>
        <v>2.8012361153182427E-3</v>
      </c>
    </row>
    <row r="108" spans="1:12" x14ac:dyDescent="0.2">
      <c r="A108" s="15">
        <v>7</v>
      </c>
      <c r="B108" s="16" t="s">
        <v>27</v>
      </c>
      <c r="C108" s="17" t="s">
        <v>13</v>
      </c>
      <c r="D108" s="15">
        <v>0.239120476408612</v>
      </c>
      <c r="E108" s="15">
        <v>0.23779410397098485</v>
      </c>
      <c r="F108">
        <f>LN(D108/(D107+D109+D110))</f>
        <v>-1.1575075217306561</v>
      </c>
      <c r="G108">
        <f>LN(E108/(E107+E109+E110))</f>
        <v>-1.1648115340676037</v>
      </c>
      <c r="H108">
        <f t="shared" si="4"/>
        <v>-7.3040123369476628E-3</v>
      </c>
      <c r="K108">
        <f>LN(J89/I89)/LN(2)</f>
        <v>15.989807123667832</v>
      </c>
      <c r="L108">
        <f t="shared" si="5"/>
        <v>-4.5679177243710415E-4</v>
      </c>
    </row>
    <row r="109" spans="1:12" x14ac:dyDescent="0.2">
      <c r="A109" s="12">
        <v>7</v>
      </c>
      <c r="B109" s="13" t="s">
        <v>27</v>
      </c>
      <c r="C109" s="14" t="s">
        <v>19</v>
      </c>
      <c r="D109" s="12">
        <v>0.23694457169033434</v>
      </c>
      <c r="E109" s="12">
        <v>0.22775039523853802</v>
      </c>
      <c r="F109">
        <f>LN(D109/(D107+D108+D110))</f>
        <v>-1.1695044348169945</v>
      </c>
      <c r="G109">
        <f>LN(E109/(E107+E108+E110))</f>
        <v>-1.2210575484535027</v>
      </c>
      <c r="H109">
        <f t="shared" si="4"/>
        <v>-5.1553113636508163E-2</v>
      </c>
      <c r="K109">
        <f>LN(J89/I89)/LN(2)</f>
        <v>15.989807123667832</v>
      </c>
      <c r="L109">
        <f t="shared" si="5"/>
        <v>-3.2241235455679855E-3</v>
      </c>
    </row>
    <row r="110" spans="1:12" x14ac:dyDescent="0.2">
      <c r="A110" s="36">
        <v>7</v>
      </c>
      <c r="B110" s="37" t="s">
        <v>27</v>
      </c>
      <c r="C110" s="38" t="s">
        <v>21</v>
      </c>
      <c r="D110" s="36">
        <v>0.25240494732020158</v>
      </c>
      <c r="E110" s="36">
        <v>0.25397563470659351</v>
      </c>
      <c r="F110">
        <f>LN(D110/(D107+D108+D109))</f>
        <v>-1.0858267263711379</v>
      </c>
      <c r="G110">
        <f>LN(E110/(E107+E108+E109))</f>
        <v>-1.077519924856293</v>
      </c>
      <c r="H110">
        <f t="shared" si="4"/>
        <v>8.3068015148448637E-3</v>
      </c>
      <c r="K110">
        <f>LN(J89/I89)/LN(2)</f>
        <v>15.989807123667832</v>
      </c>
      <c r="L110">
        <f t="shared" si="5"/>
        <v>5.1950604848442989E-4</v>
      </c>
    </row>
    <row r="111" spans="1:12" x14ac:dyDescent="0.2">
      <c r="A111" s="15">
        <v>8</v>
      </c>
      <c r="B111" s="16" t="s">
        <v>28</v>
      </c>
      <c r="C111" s="17" t="s">
        <v>18</v>
      </c>
      <c r="D111" s="15">
        <v>0.25396961634194487</v>
      </c>
      <c r="E111" s="15">
        <v>0.24943310657596371</v>
      </c>
      <c r="F111">
        <f>LN(D111/(D112+D113+D114))</f>
        <v>-1.0775516889761108</v>
      </c>
      <c r="G111">
        <f>LN(E111/(E112+E113+E114))</f>
        <v>-1.1016380095846467</v>
      </c>
      <c r="H111">
        <f t="shared" si="4"/>
        <v>-2.4086320608535994E-2</v>
      </c>
      <c r="K111">
        <f>LN(J90/I90)/LN(2)</f>
        <v>15.923532720607902</v>
      </c>
      <c r="L111">
        <f t="shared" si="5"/>
        <v>-1.5126241790155009E-3</v>
      </c>
    </row>
    <row r="112" spans="1:12" x14ac:dyDescent="0.2">
      <c r="A112" s="15">
        <v>8</v>
      </c>
      <c r="B112" s="16" t="s">
        <v>28</v>
      </c>
      <c r="C112" s="17" t="s">
        <v>19</v>
      </c>
      <c r="D112" s="15">
        <v>0.27697193373959317</v>
      </c>
      <c r="E112" s="15">
        <v>0.27774120400848512</v>
      </c>
      <c r="F112">
        <f>LN(D112/(D111+D113+D114))</f>
        <v>-0.95953186176184968</v>
      </c>
      <c r="G112">
        <f>LN(E112/(E111+E113+E114))</f>
        <v>-0.95569375858700589</v>
      </c>
      <c r="H112">
        <f t="shared" si="4"/>
        <v>3.8381031748437877E-3</v>
      </c>
      <c r="K112">
        <f>LN(J90/I90)/LN(2)</f>
        <v>15.923532720607902</v>
      </c>
      <c r="L112">
        <f t="shared" si="5"/>
        <v>2.410333964319736E-4</v>
      </c>
    </row>
    <row r="113" spans="1:12" x14ac:dyDescent="0.2">
      <c r="A113" s="15">
        <v>8</v>
      </c>
      <c r="B113" s="16" t="s">
        <v>28</v>
      </c>
      <c r="C113" s="17" t="s">
        <v>20</v>
      </c>
      <c r="D113" s="15">
        <v>0.22435842416959917</v>
      </c>
      <c r="E113" s="15">
        <v>0.23034159900519346</v>
      </c>
      <c r="F113">
        <f>LN(D113/(D111+D112+D114))</f>
        <v>-1.2404456457177886</v>
      </c>
      <c r="G113">
        <f>LN(E113/(E111+E112+E114))</f>
        <v>-1.2063833611897279</v>
      </c>
      <c r="H113">
        <f t="shared" si="4"/>
        <v>3.4062284528060705E-2</v>
      </c>
      <c r="K113">
        <f>LN(J90/I90)/LN(2)</f>
        <v>15.923532720607902</v>
      </c>
      <c r="L113">
        <f t="shared" si="5"/>
        <v>2.1391160570780887E-3</v>
      </c>
    </row>
    <row r="114" spans="1:12" x14ac:dyDescent="0.2">
      <c r="A114" s="42">
        <v>8</v>
      </c>
      <c r="B114" s="43" t="s">
        <v>28</v>
      </c>
      <c r="C114" s="44" t="s">
        <v>21</v>
      </c>
      <c r="D114" s="42">
        <v>0.24470002574886285</v>
      </c>
      <c r="E114" s="42">
        <v>0.24248409041035768</v>
      </c>
      <c r="F114">
        <f>LN(D114/(D111+D112+D113))</f>
        <v>-1.1270819115536252</v>
      </c>
      <c r="G114">
        <f>LN(E114/(E111+E112+E113))</f>
        <v>-1.1391084382514656</v>
      </c>
      <c r="H114">
        <f t="shared" si="4"/>
        <v>-1.2026526697840323E-2</v>
      </c>
      <c r="K114">
        <f>LN(J90/I90)/LN(2)</f>
        <v>15.923532720607902</v>
      </c>
      <c r="L114">
        <f t="shared" si="5"/>
        <v>-7.5526749678328877E-4</v>
      </c>
    </row>
    <row r="115" spans="1:12" ht="21" thickBot="1" x14ac:dyDescent="0.3">
      <c r="A115" s="1" t="s">
        <v>0</v>
      </c>
      <c r="D115" s="45" t="s">
        <v>29</v>
      </c>
      <c r="E115" s="45"/>
    </row>
    <row r="116" spans="1:12" ht="18" thickTop="1" thickBot="1" x14ac:dyDescent="0.25">
      <c r="A116" s="3" t="s">
        <v>2</v>
      </c>
      <c r="D116" s="5">
        <v>4</v>
      </c>
      <c r="E116" s="3">
        <v>4</v>
      </c>
    </row>
    <row r="117" spans="1:12" ht="17" thickBot="1" x14ac:dyDescent="0.25">
      <c r="A117" s="3" t="s">
        <v>3</v>
      </c>
      <c r="D117" s="7" t="s">
        <v>5</v>
      </c>
      <c r="E117" s="3" t="s">
        <v>5</v>
      </c>
    </row>
    <row r="118" spans="1:12" ht="17" thickBot="1" x14ac:dyDescent="0.25">
      <c r="A118" s="3" t="s">
        <v>7</v>
      </c>
      <c r="D118" s="7">
        <v>0</v>
      </c>
      <c r="E118" s="3">
        <v>24</v>
      </c>
    </row>
    <row r="119" spans="1:12" ht="18" thickBot="1" x14ac:dyDescent="0.25">
      <c r="A119" s="3" t="s">
        <v>8</v>
      </c>
      <c r="B119" s="8"/>
      <c r="C119" s="9" t="s">
        <v>9</v>
      </c>
      <c r="D119" s="7" t="s">
        <v>4</v>
      </c>
      <c r="E119" s="3">
        <v>0</v>
      </c>
    </row>
    <row r="120" spans="1:12" ht="17" thickBot="1" x14ac:dyDescent="0.25">
      <c r="A120" s="7" t="s">
        <v>10</v>
      </c>
      <c r="B120" s="10" t="s">
        <v>11</v>
      </c>
      <c r="C120" s="11" t="s">
        <v>12</v>
      </c>
      <c r="D120" s="3">
        <v>40</v>
      </c>
      <c r="E120" s="3">
        <v>41</v>
      </c>
      <c r="F120" s="63" t="s">
        <v>31</v>
      </c>
      <c r="G120" s="63" t="s">
        <v>32</v>
      </c>
      <c r="H120" s="63" t="s">
        <v>33</v>
      </c>
      <c r="I120" t="s">
        <v>34</v>
      </c>
      <c r="J120" t="s">
        <v>35</v>
      </c>
      <c r="K120" t="s">
        <v>36</v>
      </c>
      <c r="L120" t="s">
        <v>37</v>
      </c>
    </row>
    <row r="121" spans="1:12" x14ac:dyDescent="0.2">
      <c r="A121" s="12">
        <v>1</v>
      </c>
      <c r="B121" s="13" t="s">
        <v>16</v>
      </c>
      <c r="C121" s="14" t="s">
        <v>17</v>
      </c>
      <c r="D121" s="12">
        <v>0.26643030093393283</v>
      </c>
      <c r="E121" s="12">
        <v>0.27860855657736905</v>
      </c>
      <c r="F121">
        <f>LN(D121/(D122+D123+D124))</f>
        <v>-1.0128099412110672</v>
      </c>
      <c r="G121">
        <f>LN(E121/(E122+E123+E124))</f>
        <v>-0.95137413368424539</v>
      </c>
      <c r="H121">
        <f>G121-F121</f>
        <v>6.1435807526821762E-2</v>
      </c>
      <c r="I121">
        <v>36402.239999999998</v>
      </c>
      <c r="J121">
        <v>2094937500</v>
      </c>
      <c r="K121">
        <f>LN(J121/I121)/LN(2)</f>
        <v>15.812520448965598</v>
      </c>
      <c r="L121">
        <f>H121/K121</f>
        <v>3.8852634357124695E-3</v>
      </c>
    </row>
    <row r="122" spans="1:12" x14ac:dyDescent="0.2">
      <c r="A122" s="15">
        <v>1</v>
      </c>
      <c r="B122" s="16" t="s">
        <v>16</v>
      </c>
      <c r="C122" s="17" t="s">
        <v>15</v>
      </c>
      <c r="D122" s="15">
        <v>0.263057765479073</v>
      </c>
      <c r="E122" s="15">
        <v>0.25421831267493</v>
      </c>
      <c r="F122">
        <f>LN(D122/(D121+D123+D124))</f>
        <v>-1.0301358612406191</v>
      </c>
      <c r="G122">
        <f>LN(E122/(E121+E123+E124))</f>
        <v>-1.0762395164574636</v>
      </c>
      <c r="H122">
        <f t="shared" ref="H122:H152" si="6">G122-F122</f>
        <v>-4.6103655216844563E-2</v>
      </c>
      <c r="I122">
        <v>36114.239999999998</v>
      </c>
      <c r="J122">
        <v>1866769920</v>
      </c>
      <c r="K122">
        <f>LN(J121/I121)/LN(2)</f>
        <v>15.812520448965598</v>
      </c>
      <c r="L122">
        <f t="shared" ref="L122:L152" si="7">H122/K122</f>
        <v>-2.9156424091682683E-3</v>
      </c>
    </row>
    <row r="123" spans="1:12" x14ac:dyDescent="0.2">
      <c r="A123" s="15">
        <v>1</v>
      </c>
      <c r="B123" s="16" t="s">
        <v>16</v>
      </c>
      <c r="C123" s="17" t="s">
        <v>14</v>
      </c>
      <c r="D123" s="15">
        <v>0.23062953995157384</v>
      </c>
      <c r="E123" s="15">
        <v>0.22550979608156738</v>
      </c>
      <c r="F123">
        <f>LN(D123/(D121+D122+D124))</f>
        <v>-1.2047598960627532</v>
      </c>
      <c r="G123">
        <f>LN(E123/(E121+E122+E124))</f>
        <v>-1.2338414119089369</v>
      </c>
      <c r="H123">
        <f t="shared" si="6"/>
        <v>-2.9081515846183681E-2</v>
      </c>
      <c r="I123">
        <v>34681.560000000005</v>
      </c>
      <c r="J123">
        <v>1813798244.0000002</v>
      </c>
      <c r="K123">
        <f>LN(J121/I121)/LN(2)</f>
        <v>15.812520448965598</v>
      </c>
      <c r="L123">
        <f t="shared" si="7"/>
        <v>-1.8391448687793536E-3</v>
      </c>
    </row>
    <row r="124" spans="1:12" x14ac:dyDescent="0.2">
      <c r="A124" s="15">
        <v>1</v>
      </c>
      <c r="B124" s="16" t="s">
        <v>16</v>
      </c>
      <c r="C124" s="17" t="s">
        <v>13</v>
      </c>
      <c r="D124" s="15">
        <v>0.23988239363542027</v>
      </c>
      <c r="E124" s="15">
        <v>0.24166333466613354</v>
      </c>
      <c r="F124">
        <f>LN(D124/(D121+D122+D123))</f>
        <v>-1.1533243898044456</v>
      </c>
      <c r="G124">
        <f>LN(E124/(E121+E122+E123))</f>
        <v>-1.1435818580510426</v>
      </c>
      <c r="H124">
        <f t="shared" si="6"/>
        <v>9.7425317534030054E-3</v>
      </c>
      <c r="I124">
        <v>40538.58</v>
      </c>
      <c r="J124">
        <v>1881478712</v>
      </c>
      <c r="K124">
        <f>LN(J121/I121)/LN(2)</f>
        <v>15.812520448965598</v>
      </c>
      <c r="L124">
        <f t="shared" si="7"/>
        <v>6.1612769354807884E-4</v>
      </c>
    </row>
    <row r="125" spans="1:12" x14ac:dyDescent="0.2">
      <c r="A125" s="24">
        <v>2</v>
      </c>
      <c r="B125" s="25" t="s">
        <v>22</v>
      </c>
      <c r="C125" s="26" t="s">
        <v>17</v>
      </c>
      <c r="D125" s="24">
        <v>0.25012251298637656</v>
      </c>
      <c r="E125" s="24">
        <v>0.25297504798464493</v>
      </c>
      <c r="F125">
        <f>LN(D125/(D126+D127+D128))</f>
        <v>-1.0979589927671711</v>
      </c>
      <c r="G125">
        <f>LN(E125/(E126+E127+E128))</f>
        <v>-1.0828077282434432</v>
      </c>
      <c r="H125">
        <f t="shared" si="6"/>
        <v>1.5151264523727948E-2</v>
      </c>
      <c r="I125">
        <v>39975.18</v>
      </c>
      <c r="J125">
        <v>1864371680</v>
      </c>
      <c r="K125">
        <f>LN(J122/I122)/LN(2)</f>
        <v>15.657616790177221</v>
      </c>
      <c r="L125">
        <f t="shared" si="7"/>
        <v>9.6766096186701081E-4</v>
      </c>
    </row>
    <row r="126" spans="1:12" x14ac:dyDescent="0.2">
      <c r="A126" s="12">
        <v>2</v>
      </c>
      <c r="B126" s="13" t="s">
        <v>22</v>
      </c>
      <c r="C126" s="14" t="s">
        <v>14</v>
      </c>
      <c r="D126" s="12">
        <v>0.23179457022444372</v>
      </c>
      <c r="E126" s="12">
        <v>0.22562380038387708</v>
      </c>
      <c r="F126">
        <f>LN(D126/(D125+D127+D128))</f>
        <v>-1.1982056778335439</v>
      </c>
      <c r="G126">
        <f>LN(E126/(E125+E127+E128))</f>
        <v>-1.2331887893084374</v>
      </c>
      <c r="H126">
        <f t="shared" si="6"/>
        <v>-3.4983111474893525E-2</v>
      </c>
      <c r="I126">
        <v>37896.18</v>
      </c>
      <c r="J126">
        <v>1896074607.9999998</v>
      </c>
      <c r="K126">
        <f>LN(J122/I122)/LN(2)</f>
        <v>15.657616790177221</v>
      </c>
      <c r="L126">
        <f t="shared" si="7"/>
        <v>-2.2342551835117155E-3</v>
      </c>
    </row>
    <row r="127" spans="1:12" x14ac:dyDescent="0.2">
      <c r="A127" s="15">
        <v>2</v>
      </c>
      <c r="B127" s="16" t="s">
        <v>22</v>
      </c>
      <c r="C127" s="17" t="s">
        <v>18</v>
      </c>
      <c r="D127" s="15">
        <v>0.26413799862785453</v>
      </c>
      <c r="E127" s="15">
        <v>0.27456813819577736</v>
      </c>
      <c r="F127">
        <f>LN(D127/(D125+D126+D128))</f>
        <v>-1.0245709143633017</v>
      </c>
      <c r="G127">
        <f>LN(E127/(E125+E126+E128))</f>
        <v>-0.97156769224206641</v>
      </c>
      <c r="H127">
        <f t="shared" si="6"/>
        <v>5.3003222121235316E-2</v>
      </c>
      <c r="I127">
        <v>37572.660000000003</v>
      </c>
      <c r="J127">
        <v>1733333400</v>
      </c>
      <c r="K127">
        <f>LN(J122/I122)/LN(2)</f>
        <v>15.657616790177221</v>
      </c>
      <c r="L127">
        <f t="shared" si="7"/>
        <v>3.3851398224592389E-3</v>
      </c>
    </row>
    <row r="128" spans="1:12" x14ac:dyDescent="0.2">
      <c r="A128" s="15">
        <v>2</v>
      </c>
      <c r="B128" s="16" t="s">
        <v>22</v>
      </c>
      <c r="C128" s="17" t="s">
        <v>20</v>
      </c>
      <c r="D128" s="15">
        <v>0.25394491816132508</v>
      </c>
      <c r="E128" s="15">
        <v>0.24683301343570058</v>
      </c>
      <c r="F128">
        <f>LN(D128/(D125+D126+D127))</f>
        <v>-1.0776820478539302</v>
      </c>
      <c r="G128">
        <f>LN(E128/(E125+E126+E127))</f>
        <v>-1.1155749158876889</v>
      </c>
      <c r="H128">
        <f t="shared" si="6"/>
        <v>-3.7892868033758687E-2</v>
      </c>
      <c r="I128">
        <v>38292.179999999993</v>
      </c>
      <c r="J128">
        <v>1871638868</v>
      </c>
      <c r="K128">
        <f>LN(J122/I122)/LN(2)</f>
        <v>15.657616790177221</v>
      </c>
      <c r="L128">
        <f t="shared" si="7"/>
        <v>-2.4200916743300749E-3</v>
      </c>
    </row>
    <row r="129" spans="1:12" x14ac:dyDescent="0.2">
      <c r="A129" s="24">
        <v>3</v>
      </c>
      <c r="B129" s="25" t="s">
        <v>23</v>
      </c>
      <c r="C129" s="26" t="s">
        <v>17</v>
      </c>
      <c r="D129" s="24">
        <v>0.24368777954119175</v>
      </c>
      <c r="E129" s="24">
        <v>0.26236862342988976</v>
      </c>
      <c r="F129">
        <f>LN(D129/(D130+D131+D132))</f>
        <v>-1.1325664670755515</v>
      </c>
      <c r="G129">
        <f>LN(E129/(E130+E131+E132))</f>
        <v>-1.0336937354946936</v>
      </c>
      <c r="H129">
        <f t="shared" si="6"/>
        <v>9.8872731580857964E-2</v>
      </c>
      <c r="K129">
        <f>LN(J123/I123)/LN(2)</f>
        <v>15.674485669097677</v>
      </c>
      <c r="L129">
        <f t="shared" si="7"/>
        <v>6.3078772514868556E-3</v>
      </c>
    </row>
    <row r="130" spans="1:12" x14ac:dyDescent="0.2">
      <c r="A130" s="12">
        <v>3</v>
      </c>
      <c r="B130" s="13" t="s">
        <v>23</v>
      </c>
      <c r="C130" s="14" t="s">
        <v>13</v>
      </c>
      <c r="D130" s="12">
        <v>0.23546385802914438</v>
      </c>
      <c r="E130" s="12">
        <v>0.22468597795437062</v>
      </c>
      <c r="F130">
        <f>LN(D130/(D129+D131+D132))</f>
        <v>-1.1777118669687099</v>
      </c>
      <c r="G130">
        <f>LN(E130/(E129+E131+E132))</f>
        <v>-1.2385643631856802</v>
      </c>
      <c r="H130">
        <f t="shared" si="6"/>
        <v>-6.0852496216970309E-2</v>
      </c>
      <c r="K130">
        <f>LN(J123/I123)/LN(2)</f>
        <v>15.674485669097677</v>
      </c>
      <c r="L130">
        <f t="shared" si="7"/>
        <v>-3.8822643052933655E-3</v>
      </c>
    </row>
    <row r="131" spans="1:12" x14ac:dyDescent="0.2">
      <c r="A131" s="15">
        <v>3</v>
      </c>
      <c r="B131" s="16" t="s">
        <v>23</v>
      </c>
      <c r="C131" s="17" t="s">
        <v>19</v>
      </c>
      <c r="D131" s="15">
        <v>0.28293175587938246</v>
      </c>
      <c r="E131" s="15">
        <v>0.28095360164060496</v>
      </c>
      <c r="F131">
        <f>LN(D131/(D129+D130+D132))</f>
        <v>-0.92996529289432828</v>
      </c>
      <c r="G131">
        <f>LN(E131/(E129+E130+E132))</f>
        <v>-0.93973635044883586</v>
      </c>
      <c r="H131">
        <f t="shared" si="6"/>
        <v>-9.7710575545075784E-3</v>
      </c>
      <c r="K131">
        <f>LN(J123/I123)/LN(2)</f>
        <v>15.674485669097677</v>
      </c>
      <c r="L131">
        <f t="shared" si="7"/>
        <v>-6.2337340827528802E-4</v>
      </c>
    </row>
    <row r="132" spans="1:12" x14ac:dyDescent="0.2">
      <c r="A132" s="15">
        <v>3</v>
      </c>
      <c r="B132" s="16" t="s">
        <v>23</v>
      </c>
      <c r="C132" s="17" t="s">
        <v>20</v>
      </c>
      <c r="D132" s="15">
        <v>0.23791660655028135</v>
      </c>
      <c r="E132" s="15">
        <v>0.23199179697513458</v>
      </c>
      <c r="F132">
        <f>LN(D132/(D129+D130+D131))</f>
        <v>-1.1641357702974786</v>
      </c>
      <c r="G132">
        <f>LN(E132/(E129+E130+E131))</f>
        <v>-1.1970984009371839</v>
      </c>
      <c r="H132">
        <f t="shared" si="6"/>
        <v>-3.2962630639705282E-2</v>
      </c>
      <c r="K132">
        <f>LN(J123/I123)/LN(2)</f>
        <v>15.674485669097677</v>
      </c>
      <c r="L132">
        <f t="shared" si="7"/>
        <v>-2.1029481499792533E-3</v>
      </c>
    </row>
    <row r="133" spans="1:12" x14ac:dyDescent="0.2">
      <c r="A133" s="24">
        <v>4</v>
      </c>
      <c r="B133" s="25" t="s">
        <v>24</v>
      </c>
      <c r="C133" s="26" t="s">
        <v>17</v>
      </c>
      <c r="D133" s="24">
        <v>0.24330755502676979</v>
      </c>
      <c r="E133" s="24">
        <v>0.23402977905859751</v>
      </c>
      <c r="F133">
        <f>LN(D133/(D134+D135+D136))</f>
        <v>-1.1346305878572658</v>
      </c>
      <c r="G133">
        <f>LN(E133/(E134+E135+E136))</f>
        <v>-1.1856949247343944</v>
      </c>
      <c r="H133">
        <f t="shared" si="6"/>
        <v>-5.1064336877128635E-2</v>
      </c>
      <c r="K133">
        <f>LN(J124/I124)/LN(2)</f>
        <v>15.502211886107231</v>
      </c>
      <c r="L133">
        <f t="shared" si="7"/>
        <v>-3.2940032849693829E-3</v>
      </c>
    </row>
    <row r="134" spans="1:12" x14ac:dyDescent="0.2">
      <c r="A134" s="12">
        <v>4</v>
      </c>
      <c r="B134" s="13" t="s">
        <v>24</v>
      </c>
      <c r="C134" s="14" t="s">
        <v>15</v>
      </c>
      <c r="D134" s="12">
        <v>0.25877453896490188</v>
      </c>
      <c r="E134" s="12">
        <v>0.26332853025936598</v>
      </c>
      <c r="F134">
        <f>LN(D134/(D133+D135+D136))</f>
        <v>-1.0523476682587141</v>
      </c>
      <c r="G134">
        <f>LN(E134/(E133+E135+E136))</f>
        <v>-1.0287396087271237</v>
      </c>
      <c r="H134">
        <f t="shared" si="6"/>
        <v>2.3608059531590397E-2</v>
      </c>
      <c r="K134">
        <f>LN(J124/I124)/LN(2)</f>
        <v>15.502211886107231</v>
      </c>
      <c r="L134">
        <f t="shared" si="7"/>
        <v>1.5228832959474294E-3</v>
      </c>
    </row>
    <row r="135" spans="1:12" x14ac:dyDescent="0.2">
      <c r="A135" s="15">
        <v>4</v>
      </c>
      <c r="B135" s="16" t="s">
        <v>24</v>
      </c>
      <c r="C135" s="17" t="s">
        <v>18</v>
      </c>
      <c r="D135" s="15">
        <v>0.23051754907792982</v>
      </c>
      <c r="E135" s="15">
        <v>0.24651777137367917</v>
      </c>
      <c r="F135">
        <f>LN(D135/(D133+D134+D136))</f>
        <v>-1.2053911528326822</v>
      </c>
      <c r="G135">
        <f>LN(E135/(E133+E134+E136))</f>
        <v>-1.1172713469810509</v>
      </c>
      <c r="H135">
        <f t="shared" si="6"/>
        <v>8.8119805851631261E-2</v>
      </c>
      <c r="K135">
        <f>LN(J124/I124)/LN(2)</f>
        <v>15.502211886107231</v>
      </c>
      <c r="L135">
        <f t="shared" si="7"/>
        <v>5.6843375964047071E-3</v>
      </c>
    </row>
    <row r="136" spans="1:12" x14ac:dyDescent="0.2">
      <c r="A136" s="15">
        <v>4</v>
      </c>
      <c r="B136" s="16" t="s">
        <v>24</v>
      </c>
      <c r="C136" s="17" t="s">
        <v>19</v>
      </c>
      <c r="D136" s="15">
        <v>0.2674003569303986</v>
      </c>
      <c r="E136" s="15">
        <v>0.25612391930835737</v>
      </c>
      <c r="F136">
        <f>LN(D136/(D133+D134+D135))</f>
        <v>-1.0078523636489178</v>
      </c>
      <c r="G136">
        <f>LN(E136/(E133+E134+E135))</f>
        <v>-1.0662130755918922</v>
      </c>
      <c r="H136">
        <f t="shared" si="6"/>
        <v>-5.8360711942974319E-2</v>
      </c>
      <c r="K136">
        <f>LN(J124/I124)/LN(2)</f>
        <v>15.502211886107231</v>
      </c>
      <c r="L136">
        <f t="shared" si="7"/>
        <v>-3.7646699949493022E-3</v>
      </c>
    </row>
    <row r="137" spans="1:12" x14ac:dyDescent="0.2">
      <c r="A137" s="15">
        <v>5</v>
      </c>
      <c r="B137" s="16" t="s">
        <v>25</v>
      </c>
      <c r="C137" s="17" t="s">
        <v>14</v>
      </c>
      <c r="D137" s="15">
        <v>0.25008501666326599</v>
      </c>
      <c r="E137" s="15">
        <v>0.25359167721693182</v>
      </c>
      <c r="F137">
        <f>LN(D137/(D138+D139+D140))</f>
        <v>-1.0981589178483571</v>
      </c>
      <c r="G137">
        <f>LN(E137/(E138+E139+E140))</f>
        <v>-1.0795473965584692</v>
      </c>
      <c r="H137">
        <f t="shared" si="6"/>
        <v>1.8611521289887856E-2</v>
      </c>
      <c r="K137">
        <f>LN(J125/I125)/LN(2)</f>
        <v>15.509225448026031</v>
      </c>
      <c r="L137">
        <f t="shared" si="7"/>
        <v>1.2000290634924438E-3</v>
      </c>
    </row>
    <row r="138" spans="1:12" x14ac:dyDescent="0.2">
      <c r="A138" s="15">
        <v>5</v>
      </c>
      <c r="B138" s="16" t="s">
        <v>25</v>
      </c>
      <c r="C138" s="17" t="s">
        <v>13</v>
      </c>
      <c r="D138" s="15">
        <v>0.26389172277766443</v>
      </c>
      <c r="E138" s="15">
        <v>0.26256398965156602</v>
      </c>
      <c r="F138">
        <f>LN(D138/(D137+D139+D140))</f>
        <v>-1.0258383456778271</v>
      </c>
      <c r="G138">
        <f>LN(E138/(E137+E139+E140))</f>
        <v>-1.0326844963945987</v>
      </c>
      <c r="H138">
        <f t="shared" si="6"/>
        <v>-6.8461507167716373E-3</v>
      </c>
      <c r="K138">
        <f>LN(J125/I125)/LN(2)</f>
        <v>15.509225448026031</v>
      </c>
      <c r="L138">
        <f t="shared" si="7"/>
        <v>-4.4142441153584462E-4</v>
      </c>
    </row>
    <row r="139" spans="1:12" x14ac:dyDescent="0.2">
      <c r="A139" s="12">
        <v>5</v>
      </c>
      <c r="B139" s="13" t="s">
        <v>25</v>
      </c>
      <c r="C139" s="14" t="s">
        <v>20</v>
      </c>
      <c r="D139" s="12">
        <v>0.21825477793647552</v>
      </c>
      <c r="E139" s="12">
        <v>0.2071888589200197</v>
      </c>
      <c r="F139">
        <f>LN(D139/(D137+D138+D140))</f>
        <v>-1.2758657979578301</v>
      </c>
      <c r="G139">
        <f>LN(E139/(E137+E138+E140))</f>
        <v>-1.3419542964937805</v>
      </c>
      <c r="H139">
        <f t="shared" si="6"/>
        <v>-6.6088498535950446E-2</v>
      </c>
      <c r="K139">
        <f>LN(J125/I125)/LN(2)</f>
        <v>15.509225448026031</v>
      </c>
      <c r="L139">
        <f t="shared" si="7"/>
        <v>-4.2612378521044714E-3</v>
      </c>
    </row>
    <row r="140" spans="1:12" x14ac:dyDescent="0.2">
      <c r="A140" s="36">
        <v>5</v>
      </c>
      <c r="B140" s="37" t="s">
        <v>25</v>
      </c>
      <c r="C140" s="38" t="s">
        <v>21</v>
      </c>
      <c r="D140" s="36">
        <v>0.26776848262259401</v>
      </c>
      <c r="E140" s="36">
        <v>0.27665547421148234</v>
      </c>
      <c r="F140">
        <f>LN(D140/(D137+D138+D139))</f>
        <v>-1.0059740081771651</v>
      </c>
      <c r="G140">
        <f>LN(E140/(E137+E138+E139))</f>
        <v>-0.96111267454010052</v>
      </c>
      <c r="H140">
        <f t="shared" si="6"/>
        <v>4.4861333637064571E-2</v>
      </c>
      <c r="K140">
        <f>LN(J125/I125)/LN(2)</f>
        <v>15.509225448026031</v>
      </c>
      <c r="L140">
        <f t="shared" si="7"/>
        <v>2.892557967346744E-3</v>
      </c>
    </row>
    <row r="141" spans="1:12" x14ac:dyDescent="0.2">
      <c r="A141" s="15">
        <v>6</v>
      </c>
      <c r="B141" s="16" t="s">
        <v>26</v>
      </c>
      <c r="C141" s="17" t="s">
        <v>15</v>
      </c>
      <c r="D141" s="15">
        <v>0.27053190382013115</v>
      </c>
      <c r="E141" s="15">
        <v>0.27598261526832957</v>
      </c>
      <c r="F141">
        <f>LN(D141/(D142+D143+D144))</f>
        <v>-0.99192559797473701</v>
      </c>
      <c r="G141">
        <f>LN(E141/(E142+E143+E144))</f>
        <v>-0.96447752858266333</v>
      </c>
      <c r="H141">
        <f t="shared" si="6"/>
        <v>2.7448069392073671E-2</v>
      </c>
      <c r="K141">
        <f>LN(J126/I126)/LN(2)</f>
        <v>15.610603778321583</v>
      </c>
      <c r="L141">
        <f t="shared" si="7"/>
        <v>1.758296461933827E-3</v>
      </c>
    </row>
    <row r="142" spans="1:12" x14ac:dyDescent="0.2">
      <c r="A142" s="15">
        <v>6</v>
      </c>
      <c r="B142" s="16" t="s">
        <v>26</v>
      </c>
      <c r="C142" s="17" t="s">
        <v>14</v>
      </c>
      <c r="D142" s="15">
        <v>0.24128239825127512</v>
      </c>
      <c r="E142" s="15">
        <v>0.23922902494331066</v>
      </c>
      <c r="F142">
        <f>LN(D142/(D141+D143+D144))</f>
        <v>-1.1456616174825156</v>
      </c>
      <c r="G142">
        <f>LN(E142/(E141+E143+E144))</f>
        <v>-1.1569110034956152</v>
      </c>
      <c r="H142">
        <f t="shared" si="6"/>
        <v>-1.1249386013099549E-2</v>
      </c>
      <c r="K142">
        <f>LN(J126/I126)/LN(2)</f>
        <v>15.610603778321583</v>
      </c>
      <c r="L142">
        <f t="shared" si="7"/>
        <v>-7.2062465826732162E-4</v>
      </c>
    </row>
    <row r="143" spans="1:12" x14ac:dyDescent="0.2">
      <c r="A143" s="12">
        <v>6</v>
      </c>
      <c r="B143" s="13" t="s">
        <v>26</v>
      </c>
      <c r="C143" s="14" t="s">
        <v>18</v>
      </c>
      <c r="D143" s="12">
        <v>0.24076194441553023</v>
      </c>
      <c r="E143" s="12">
        <v>0.23970143613000761</v>
      </c>
      <c r="F143">
        <f>LN(D143/(D141+D142+D144))</f>
        <v>-1.148506709137187</v>
      </c>
      <c r="G143">
        <f>LN(E143/(E141+E142+E144))</f>
        <v>-1.1543170705468506</v>
      </c>
      <c r="H143">
        <f t="shared" si="6"/>
        <v>-5.8103614096636225E-3</v>
      </c>
      <c r="K143">
        <f>LN(J126/I126)/LN(2)</f>
        <v>15.610603778321583</v>
      </c>
      <c r="L143">
        <f t="shared" si="7"/>
        <v>-3.7220606532416517E-4</v>
      </c>
    </row>
    <row r="144" spans="1:12" x14ac:dyDescent="0.2">
      <c r="A144" s="36">
        <v>6</v>
      </c>
      <c r="B144" s="37" t="s">
        <v>26</v>
      </c>
      <c r="C144" s="38" t="s">
        <v>21</v>
      </c>
      <c r="D144" s="36">
        <v>0.24742375351306339</v>
      </c>
      <c r="E144" s="36">
        <v>0.24508692365835222</v>
      </c>
      <c r="F144">
        <f>LN(D144/(D141+D142+D143))</f>
        <v>-1.1123998477926162</v>
      </c>
      <c r="G144">
        <f>LN(E144/(E141+E142+E143))</f>
        <v>-1.1249896738839313</v>
      </c>
      <c r="H144">
        <f t="shared" si="6"/>
        <v>-1.2589826091315093E-2</v>
      </c>
      <c r="K144">
        <f>LN(J126/I126)/LN(2)</f>
        <v>15.610603778321583</v>
      </c>
      <c r="L144">
        <f t="shared" si="7"/>
        <v>-8.0649193779413976E-4</v>
      </c>
    </row>
    <row r="145" spans="1:12" x14ac:dyDescent="0.2">
      <c r="A145" s="15">
        <v>7</v>
      </c>
      <c r="B145" s="16" t="s">
        <v>27</v>
      </c>
      <c r="C145" s="17" t="s">
        <v>15</v>
      </c>
      <c r="D145" s="15">
        <v>0.26109285127362364</v>
      </c>
      <c r="E145" s="15">
        <v>0.26768917888314547</v>
      </c>
      <c r="F145">
        <f>LN(D145/(D146+D147+D148))</f>
        <v>-1.0402961725061699</v>
      </c>
      <c r="G145">
        <f>LN(E145/(E146+E147+E148))</f>
        <v>-1.0063785156897933</v>
      </c>
      <c r="H145">
        <f t="shared" si="6"/>
        <v>3.3917656816376596E-2</v>
      </c>
      <c r="K145">
        <f>LN(J127/I127)/LN(2)</f>
        <v>15.493506395595272</v>
      </c>
      <c r="L145">
        <f t="shared" si="7"/>
        <v>2.1891530522760955E-3</v>
      </c>
    </row>
    <row r="146" spans="1:12" x14ac:dyDescent="0.2">
      <c r="A146" s="15">
        <v>7</v>
      </c>
      <c r="B146" s="16" t="s">
        <v>27</v>
      </c>
      <c r="C146" s="17" t="s">
        <v>13</v>
      </c>
      <c r="D146" s="15">
        <v>0.25164338537387015</v>
      </c>
      <c r="E146" s="15">
        <v>0.24523345479196679</v>
      </c>
      <c r="F146">
        <f>LN(D146/(D145+D147+D148))</f>
        <v>-1.0898666740297365</v>
      </c>
      <c r="G146">
        <f>LN(E146/(E145+E147+E148))</f>
        <v>-1.1241978562404402</v>
      </c>
      <c r="H146">
        <f t="shared" si="6"/>
        <v>-3.4331182210703748E-2</v>
      </c>
      <c r="K146">
        <f>LN(J127/I127)/LN(2)</f>
        <v>15.493506395595272</v>
      </c>
      <c r="L146">
        <f t="shared" si="7"/>
        <v>-2.215843291642745E-3</v>
      </c>
    </row>
    <row r="147" spans="1:12" x14ac:dyDescent="0.2">
      <c r="A147" s="12">
        <v>7</v>
      </c>
      <c r="B147" s="13" t="s">
        <v>27</v>
      </c>
      <c r="C147" s="14" t="s">
        <v>19</v>
      </c>
      <c r="D147" s="12">
        <v>0.24876746096959745</v>
      </c>
      <c r="E147" s="12">
        <v>0.24514871621049061</v>
      </c>
      <c r="F147">
        <f>LN(D147/(D145+D146+D148))</f>
        <v>-1.1051966745962887</v>
      </c>
      <c r="G147">
        <f>LN(E147/(E145+E146+E148))</f>
        <v>-1.1246557234011232</v>
      </c>
      <c r="H147">
        <f t="shared" si="6"/>
        <v>-1.9459048804834511E-2</v>
      </c>
      <c r="K147">
        <f>LN(J127/I127)/LN(2)</f>
        <v>15.493506395595272</v>
      </c>
      <c r="L147">
        <f t="shared" si="7"/>
        <v>-1.2559486734627498E-3</v>
      </c>
    </row>
    <row r="148" spans="1:12" x14ac:dyDescent="0.2">
      <c r="A148" s="36">
        <v>7</v>
      </c>
      <c r="B148" s="37" t="s">
        <v>27</v>
      </c>
      <c r="C148" s="38" t="s">
        <v>21</v>
      </c>
      <c r="D148" s="36">
        <v>0.23849630238290878</v>
      </c>
      <c r="E148" s="36">
        <v>0.2419286501143971</v>
      </c>
      <c r="F148">
        <f>LN(D148/(D145+D146+D147))</f>
        <v>-1.1609412214528407</v>
      </c>
      <c r="G148">
        <f>LN(E148/(E145+E146+E147))</f>
        <v>-1.1421346619026826</v>
      </c>
      <c r="H148">
        <f t="shared" si="6"/>
        <v>1.8806559550158086E-2</v>
      </c>
      <c r="K148">
        <f>LN(J127/I127)/LN(2)</f>
        <v>15.493506395595272</v>
      </c>
      <c r="L148">
        <f t="shared" si="7"/>
        <v>1.2138349492988043E-3</v>
      </c>
    </row>
    <row r="149" spans="1:12" x14ac:dyDescent="0.2">
      <c r="A149" s="15">
        <v>8</v>
      </c>
      <c r="B149" s="16" t="s">
        <v>28</v>
      </c>
      <c r="C149" s="17" t="s">
        <v>18</v>
      </c>
      <c r="D149" s="15">
        <v>0.25290403056053634</v>
      </c>
      <c r="E149" s="15">
        <v>0.26175985799416762</v>
      </c>
      <c r="F149">
        <f>LN(D149/(D150+D151+D152))</f>
        <v>-1.0831835591084586</v>
      </c>
      <c r="G149">
        <f>LN(E149/(E150+E151+E152))</f>
        <v>-1.0368416564323513</v>
      </c>
      <c r="H149">
        <f t="shared" si="6"/>
        <v>4.6341902676107383E-2</v>
      </c>
      <c r="K149">
        <f>LN(J128/I128)/LN(2)</f>
        <v>15.576892772615018</v>
      </c>
      <c r="L149">
        <f t="shared" si="7"/>
        <v>2.9750415151845199E-3</v>
      </c>
    </row>
    <row r="150" spans="1:12" x14ac:dyDescent="0.2">
      <c r="A150" s="15">
        <v>8</v>
      </c>
      <c r="B150" s="16" t="s">
        <v>28</v>
      </c>
      <c r="C150" s="17" t="s">
        <v>19</v>
      </c>
      <c r="D150" s="15">
        <v>0.26841818040071724</v>
      </c>
      <c r="E150" s="15">
        <v>0.25510333460124257</v>
      </c>
      <c r="F150">
        <f>LN(D150/(D149+D151+D152))</f>
        <v>-1.0026629269947875</v>
      </c>
      <c r="G150">
        <f>LN(E150/(E149+E151+E152))</f>
        <v>-1.0715768077927299</v>
      </c>
      <c r="H150">
        <f t="shared" si="6"/>
        <v>-6.8913880797942362E-2</v>
      </c>
      <c r="K150">
        <f>LN(J128/I128)/LN(2)</f>
        <v>15.576892772615018</v>
      </c>
      <c r="L150">
        <f t="shared" si="7"/>
        <v>-4.4241095964335404E-3</v>
      </c>
    </row>
    <row r="151" spans="1:12" x14ac:dyDescent="0.2">
      <c r="A151" s="15">
        <v>8</v>
      </c>
      <c r="B151" s="16" t="s">
        <v>28</v>
      </c>
      <c r="C151" s="17" t="s">
        <v>20</v>
      </c>
      <c r="D151" s="15">
        <v>0.24315896156544789</v>
      </c>
      <c r="E151" s="15">
        <v>0.23399264612653733</v>
      </c>
      <c r="F151">
        <f>LN(D151/(D149+D150+D152))</f>
        <v>-1.1354378502386886</v>
      </c>
      <c r="G151">
        <f>LN(E151/(E149+E150+E152))</f>
        <v>-1.1859020819973096</v>
      </c>
      <c r="H151">
        <f t="shared" si="6"/>
        <v>-5.0464231758621025E-2</v>
      </c>
      <c r="K151">
        <f>LN(J128/I128)/LN(2)</f>
        <v>15.576892772615018</v>
      </c>
      <c r="L151">
        <f t="shared" si="7"/>
        <v>-3.2396853785460829E-3</v>
      </c>
    </row>
    <row r="152" spans="1:12" x14ac:dyDescent="0.2">
      <c r="A152" s="42">
        <v>8</v>
      </c>
      <c r="B152" s="43" t="s">
        <v>28</v>
      </c>
      <c r="C152" s="44" t="s">
        <v>21</v>
      </c>
      <c r="D152" s="42">
        <v>0.23551882747329844</v>
      </c>
      <c r="E152" s="42">
        <v>0.2491441612780525</v>
      </c>
      <c r="F152">
        <f>LN(D152/(D149+D150+D151))</f>
        <v>-1.1774065408245069</v>
      </c>
      <c r="G152">
        <f>LN(E152/(E149+E150+E151))</f>
        <v>-1.1031819843581749</v>
      </c>
      <c r="H152">
        <f t="shared" si="6"/>
        <v>7.422455646633197E-2</v>
      </c>
      <c r="K152">
        <f>LN(J128/I128)/LN(2)</f>
        <v>15.576892772615018</v>
      </c>
      <c r="L152">
        <f t="shared" si="7"/>
        <v>4.7650425248366973E-3</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-2.4595404720306302E-2</v>
      </c>
      <c r="E159">
        <f t="shared" ref="E159:E190" si="8">AVERAGE(L7,L83,L121,L45)</f>
        <v>2.814420468004712E-3</v>
      </c>
      <c r="F159">
        <f t="shared" ref="F159:F190" si="9">_xlfn.STDEV.S(L7,L45,L83,L121)</f>
        <v>1.9943210815742767E-3</v>
      </c>
      <c r="G159">
        <v>1</v>
      </c>
    </row>
    <row r="160" spans="1:12" x14ac:dyDescent="0.2">
      <c r="A160" s="15">
        <v>1</v>
      </c>
      <c r="B160" s="16" t="s">
        <v>16</v>
      </c>
      <c r="C160" s="17" t="s">
        <v>15</v>
      </c>
      <c r="D160">
        <v>-0.22528206849629373</v>
      </c>
      <c r="E160">
        <f t="shared" si="8"/>
        <v>-8.2481013238972162E-4</v>
      </c>
      <c r="F160">
        <f t="shared" si="9"/>
        <v>1.5121396294899662E-3</v>
      </c>
      <c r="G160">
        <v>5</v>
      </c>
    </row>
    <row r="161" spans="1:7" x14ac:dyDescent="0.2">
      <c r="A161" s="15">
        <v>1</v>
      </c>
      <c r="B161" s="16" t="s">
        <v>16</v>
      </c>
      <c r="C161" s="17" t="s">
        <v>14</v>
      </c>
      <c r="D161">
        <v>-0.4259687322722811</v>
      </c>
      <c r="E161">
        <f t="shared" si="8"/>
        <v>-2.4958795124867305E-3</v>
      </c>
      <c r="F161">
        <f t="shared" si="9"/>
        <v>2.139004059200607E-3</v>
      </c>
      <c r="G161">
        <v>2</v>
      </c>
    </row>
    <row r="162" spans="1:7" x14ac:dyDescent="0.2">
      <c r="A162" s="15">
        <v>1</v>
      </c>
      <c r="B162" s="16" t="s">
        <v>16</v>
      </c>
      <c r="C162" s="17" t="s">
        <v>13</v>
      </c>
      <c r="D162">
        <v>-1.0280287236002437</v>
      </c>
      <c r="E162">
        <f t="shared" si="8"/>
        <v>2.8845083390614226E-4</v>
      </c>
      <c r="F162">
        <f t="shared" si="9"/>
        <v>1.6360473633008539E-3</v>
      </c>
      <c r="G162">
        <v>4</v>
      </c>
    </row>
    <row r="163" spans="1:7" x14ac:dyDescent="0.2">
      <c r="A163" s="24">
        <v>2</v>
      </c>
      <c r="B163" s="25" t="s">
        <v>22</v>
      </c>
      <c r="C163" s="26" t="s">
        <v>17</v>
      </c>
      <c r="D163">
        <v>1.1454228963040309</v>
      </c>
      <c r="E163">
        <f t="shared" si="8"/>
        <v>3.3347126714100232E-3</v>
      </c>
      <c r="F163">
        <f t="shared" si="9"/>
        <v>5.14695009189508E-3</v>
      </c>
      <c r="G163">
        <v>1</v>
      </c>
    </row>
    <row r="164" spans="1:7" x14ac:dyDescent="0.2">
      <c r="A164" s="12">
        <v>2</v>
      </c>
      <c r="B164" s="13" t="s">
        <v>22</v>
      </c>
      <c r="C164" s="14" t="s">
        <v>14</v>
      </c>
      <c r="D164">
        <v>0.70240332321595611</v>
      </c>
      <c r="E164">
        <f t="shared" si="8"/>
        <v>-4.2841654249652942E-3</v>
      </c>
      <c r="F164">
        <f t="shared" si="9"/>
        <v>1.5950528905804529E-3</v>
      </c>
      <c r="G164">
        <v>2</v>
      </c>
    </row>
    <row r="165" spans="1:7" x14ac:dyDescent="0.2">
      <c r="A165" s="15">
        <v>2</v>
      </c>
      <c r="B165" s="16" t="s">
        <v>22</v>
      </c>
      <c r="C165" s="17" t="s">
        <v>18</v>
      </c>
      <c r="D165">
        <v>0.34267624120008122</v>
      </c>
      <c r="E165">
        <f t="shared" si="8"/>
        <v>2.2959267197227838E-3</v>
      </c>
      <c r="F165">
        <f t="shared" si="9"/>
        <v>5.2716295696652584E-3</v>
      </c>
      <c r="G165">
        <v>6</v>
      </c>
    </row>
    <row r="166" spans="1:7" x14ac:dyDescent="0.2">
      <c r="A166" s="15">
        <v>2</v>
      </c>
      <c r="B166" s="16" t="s">
        <v>22</v>
      </c>
      <c r="C166" s="17" t="s">
        <v>20</v>
      </c>
      <c r="D166">
        <v>0.3010299956639812</v>
      </c>
      <c r="E166">
        <f t="shared" si="8"/>
        <v>-2.3142236731921928E-3</v>
      </c>
      <c r="F166">
        <f t="shared" si="9"/>
        <v>2.1695382298337331E-3</v>
      </c>
      <c r="G166">
        <v>3</v>
      </c>
    </row>
    <row r="167" spans="1:7" x14ac:dyDescent="0.2">
      <c r="A167" s="24">
        <v>3</v>
      </c>
      <c r="B167" s="25" t="s">
        <v>23</v>
      </c>
      <c r="C167" s="26" t="s">
        <v>17</v>
      </c>
      <c r="D167">
        <v>-0.30102999566398125</v>
      </c>
      <c r="E167">
        <f t="shared" si="8"/>
        <v>2.8020102085886647E-3</v>
      </c>
      <c r="F167">
        <f t="shared" si="9"/>
        <v>3.9518555522033115E-3</v>
      </c>
      <c r="G167">
        <v>1</v>
      </c>
    </row>
    <row r="168" spans="1:7" x14ac:dyDescent="0.2">
      <c r="A168" s="12">
        <v>3</v>
      </c>
      <c r="B168" s="13" t="s">
        <v>23</v>
      </c>
      <c r="C168" s="14" t="s">
        <v>13</v>
      </c>
      <c r="D168">
        <v>-0.46007041390386871</v>
      </c>
      <c r="E168">
        <f t="shared" si="8"/>
        <v>-2.483479967027804E-3</v>
      </c>
      <c r="F168">
        <f t="shared" si="9"/>
        <v>5.3065335566350111E-3</v>
      </c>
      <c r="G168">
        <v>4</v>
      </c>
    </row>
    <row r="169" spans="1:7" x14ac:dyDescent="0.2">
      <c r="A169" s="15">
        <v>3</v>
      </c>
      <c r="B169" s="16" t="s">
        <v>23</v>
      </c>
      <c r="C169" s="17" t="s">
        <v>19</v>
      </c>
      <c r="D169">
        <v>-0.66075707767985614</v>
      </c>
      <c r="E169">
        <f t="shared" si="8"/>
        <v>-2.4643528602503986E-3</v>
      </c>
      <c r="F169">
        <f t="shared" si="9"/>
        <v>5.8617595604322616E-3</v>
      </c>
      <c r="G169">
        <v>7</v>
      </c>
    </row>
    <row r="170" spans="1:7" x14ac:dyDescent="0.2">
      <c r="A170" s="15">
        <v>3</v>
      </c>
      <c r="B170" s="16" t="s">
        <v>23</v>
      </c>
      <c r="C170" s="17" t="s">
        <v>20</v>
      </c>
      <c r="D170">
        <v>-1.3044633145439186</v>
      </c>
      <c r="E170">
        <f t="shared" si="8"/>
        <v>2.1597624387631603E-3</v>
      </c>
      <c r="F170">
        <f t="shared" si="9"/>
        <v>6.0812463056758173E-3</v>
      </c>
      <c r="G170">
        <v>3</v>
      </c>
    </row>
    <row r="171" spans="1:7" x14ac:dyDescent="0.2">
      <c r="A171" s="24">
        <v>4</v>
      </c>
      <c r="B171" s="25" t="s">
        <v>24</v>
      </c>
      <c r="C171" s="26" t="s">
        <v>17</v>
      </c>
      <c r="D171">
        <v>1.7474828876319934</v>
      </c>
      <c r="E171">
        <f t="shared" si="8"/>
        <v>-1.1150296308458665E-3</v>
      </c>
      <c r="F171">
        <f t="shared" si="9"/>
        <v>5.5203350746757061E-3</v>
      </c>
      <c r="G171">
        <v>1</v>
      </c>
    </row>
    <row r="172" spans="1:7" x14ac:dyDescent="0.2">
      <c r="A172" s="12">
        <v>4</v>
      </c>
      <c r="B172" s="13" t="s">
        <v>24</v>
      </c>
      <c r="C172" s="14" t="s">
        <v>15</v>
      </c>
      <c r="D172">
        <v>1.3044633145439186</v>
      </c>
      <c r="E172">
        <f t="shared" si="8"/>
        <v>-2.7015391196482863E-3</v>
      </c>
      <c r="F172">
        <f t="shared" si="9"/>
        <v>5.8608390835395516E-3</v>
      </c>
      <c r="G172">
        <v>5</v>
      </c>
    </row>
    <row r="173" spans="1:7" x14ac:dyDescent="0.2">
      <c r="A173" s="15">
        <v>4</v>
      </c>
      <c r="B173" s="16" t="s">
        <v>24</v>
      </c>
      <c r="C173" s="17" t="s">
        <v>18</v>
      </c>
      <c r="D173">
        <v>1.1454228963040309</v>
      </c>
      <c r="E173">
        <f t="shared" si="8"/>
        <v>4.6696692106402374E-3</v>
      </c>
      <c r="F173">
        <f t="shared" si="9"/>
        <v>1.0659326920264299E-2</v>
      </c>
      <c r="G173">
        <v>6</v>
      </c>
    </row>
    <row r="174" spans="1:7" x14ac:dyDescent="0.2">
      <c r="A174" s="15">
        <v>4</v>
      </c>
      <c r="B174" s="16" t="s">
        <v>24</v>
      </c>
      <c r="C174" s="17" t="s">
        <v>19</v>
      </c>
      <c r="D174">
        <v>1.103776650767931</v>
      </c>
      <c r="E174">
        <f t="shared" si="8"/>
        <v>-1.4177514395047903E-3</v>
      </c>
      <c r="F174">
        <f t="shared" si="9"/>
        <v>2.6314602618772716E-3</v>
      </c>
      <c r="G174">
        <v>7</v>
      </c>
    </row>
    <row r="175" spans="1:7" x14ac:dyDescent="0.2">
      <c r="A175" s="15">
        <v>5</v>
      </c>
      <c r="B175" s="16" t="s">
        <v>25</v>
      </c>
      <c r="C175" s="17" t="s">
        <v>14</v>
      </c>
      <c r="D175">
        <v>0.54336290497606865</v>
      </c>
      <c r="E175">
        <f t="shared" si="8"/>
        <v>-2.179162406007247E-3</v>
      </c>
      <c r="F175">
        <f t="shared" si="9"/>
        <v>3.6153499567606619E-3</v>
      </c>
      <c r="G175">
        <v>2</v>
      </c>
    </row>
    <row r="176" spans="1:7" x14ac:dyDescent="0.2">
      <c r="A176" s="15">
        <v>5</v>
      </c>
      <c r="B176" s="16" t="s">
        <v>25</v>
      </c>
      <c r="C176" s="17" t="s">
        <v>13</v>
      </c>
      <c r="D176">
        <v>-0.10034333188799371</v>
      </c>
      <c r="E176">
        <f t="shared" si="8"/>
        <v>-3.4464669783569645E-6</v>
      </c>
      <c r="F176">
        <f t="shared" si="9"/>
        <v>2.3693472369389298E-3</v>
      </c>
      <c r="G176">
        <v>4</v>
      </c>
    </row>
    <row r="177" spans="1:7" x14ac:dyDescent="0.2">
      <c r="A177" s="12">
        <v>5</v>
      </c>
      <c r="B177" s="13" t="s">
        <v>25</v>
      </c>
      <c r="C177" s="14" t="s">
        <v>20</v>
      </c>
      <c r="D177">
        <v>-0.3010299956639812</v>
      </c>
      <c r="E177">
        <f t="shared" si="8"/>
        <v>-4.2625169605567587E-4</v>
      </c>
      <c r="F177">
        <f t="shared" si="9"/>
        <v>6.7019335915580744E-3</v>
      </c>
      <c r="G177">
        <v>3</v>
      </c>
    </row>
    <row r="178" spans="1:7" x14ac:dyDescent="0.2">
      <c r="A178" s="36">
        <v>5</v>
      </c>
      <c r="B178" s="37" t="s">
        <v>25</v>
      </c>
      <c r="C178" s="38" t="s">
        <v>21</v>
      </c>
      <c r="D178">
        <v>-0.46007041390386866</v>
      </c>
      <c r="E178">
        <f t="shared" si="8"/>
        <v>2.3174728186924716E-3</v>
      </c>
      <c r="F178">
        <f t="shared" si="9"/>
        <v>9.5764162318836058E-4</v>
      </c>
      <c r="G178">
        <v>8</v>
      </c>
    </row>
    <row r="179" spans="1:7" x14ac:dyDescent="0.2">
      <c r="A179" s="15">
        <v>6</v>
      </c>
      <c r="B179" s="16" t="s">
        <v>26</v>
      </c>
      <c r="C179" s="17" t="s">
        <v>15</v>
      </c>
      <c r="D179">
        <v>-0.25938375012788129</v>
      </c>
      <c r="E179">
        <f t="shared" si="8"/>
        <v>-3.5829233364698069E-3</v>
      </c>
      <c r="F179">
        <f t="shared" si="9"/>
        <v>8.1698275449266569E-3</v>
      </c>
      <c r="G179">
        <v>5</v>
      </c>
    </row>
    <row r="180" spans="1:7" x14ac:dyDescent="0.2">
      <c r="A180" s="15">
        <v>6</v>
      </c>
      <c r="B180" s="16" t="s">
        <v>26</v>
      </c>
      <c r="C180" s="17" t="s">
        <v>14</v>
      </c>
      <c r="D180">
        <v>-0.30102999566398125</v>
      </c>
      <c r="E180">
        <f t="shared" si="8"/>
        <v>-4.4556010557105907E-3</v>
      </c>
      <c r="F180">
        <f t="shared" si="9"/>
        <v>7.5147994140741812E-3</v>
      </c>
      <c r="G180">
        <v>2</v>
      </c>
    </row>
    <row r="181" spans="1:7" x14ac:dyDescent="0.2">
      <c r="A181" s="12">
        <v>6</v>
      </c>
      <c r="B181" s="13" t="s">
        <v>26</v>
      </c>
      <c r="C181" s="14" t="s">
        <v>18</v>
      </c>
      <c r="D181">
        <v>-0.66075707767985614</v>
      </c>
      <c r="E181">
        <f t="shared" si="8"/>
        <v>6.9647865430240499E-3</v>
      </c>
      <c r="F181">
        <f t="shared" si="9"/>
        <v>1.7909295604408994E-2</v>
      </c>
      <c r="G181">
        <v>6</v>
      </c>
    </row>
    <row r="182" spans="1:7" x14ac:dyDescent="0.2">
      <c r="A182" s="36">
        <v>6</v>
      </c>
      <c r="B182" s="37" t="s">
        <v>26</v>
      </c>
      <c r="C182" s="38" t="s">
        <v>21</v>
      </c>
      <c r="D182">
        <v>-1.103776650767931</v>
      </c>
      <c r="E182">
        <f t="shared" si="8"/>
        <v>-4.5939361881876495E-4</v>
      </c>
      <c r="F182">
        <f t="shared" si="9"/>
        <v>5.8120621267995021E-3</v>
      </c>
      <c r="G182">
        <v>8</v>
      </c>
    </row>
    <row r="183" spans="1:7" x14ac:dyDescent="0.2">
      <c r="A183" s="15">
        <v>7</v>
      </c>
      <c r="B183" s="16" t="s">
        <v>27</v>
      </c>
      <c r="C183" s="17" t="s">
        <v>15</v>
      </c>
      <c r="D183">
        <v>0.90308998699194365</v>
      </c>
      <c r="E183">
        <f t="shared" si="8"/>
        <v>-3.8346695190499315E-4</v>
      </c>
      <c r="F183">
        <f t="shared" si="9"/>
        <v>4.3282293059983823E-3</v>
      </c>
      <c r="G183">
        <v>5</v>
      </c>
    </row>
    <row r="184" spans="1:7" x14ac:dyDescent="0.2">
      <c r="A184" s="15">
        <v>7</v>
      </c>
      <c r="B184" s="16" t="s">
        <v>27</v>
      </c>
      <c r="C184" s="17" t="s">
        <v>13</v>
      </c>
      <c r="D184">
        <v>0.30102999566398114</v>
      </c>
      <c r="E184">
        <f t="shared" si="8"/>
        <v>3.4847050719342011E-4</v>
      </c>
      <c r="F184">
        <f t="shared" si="9"/>
        <v>3.8247458537460032E-3</v>
      </c>
      <c r="G184">
        <v>4</v>
      </c>
    </row>
    <row r="185" spans="1:7" x14ac:dyDescent="0.2">
      <c r="A185" s="12">
        <v>7</v>
      </c>
      <c r="B185" s="13" t="s">
        <v>27</v>
      </c>
      <c r="C185" s="14" t="s">
        <v>19</v>
      </c>
      <c r="D185">
        <v>0.1003433318879937</v>
      </c>
      <c r="E185">
        <f t="shared" si="8"/>
        <v>-8.5200486201394813E-4</v>
      </c>
      <c r="F185">
        <f t="shared" si="9"/>
        <v>2.6534211832743241E-3</v>
      </c>
      <c r="G185">
        <v>7</v>
      </c>
    </row>
    <row r="186" spans="1:7" x14ac:dyDescent="0.2">
      <c r="A186" s="36">
        <v>7</v>
      </c>
      <c r="B186" s="37" t="s">
        <v>27</v>
      </c>
      <c r="C186" s="38" t="s">
        <v>21</v>
      </c>
      <c r="D186">
        <v>-0.10034333188799371</v>
      </c>
      <c r="E186">
        <f t="shared" si="8"/>
        <v>7.0562874860329071E-4</v>
      </c>
      <c r="F186">
        <f t="shared" si="9"/>
        <v>4.1425265282792022E-3</v>
      </c>
      <c r="G186">
        <v>8</v>
      </c>
    </row>
    <row r="187" spans="1:7" x14ac:dyDescent="0.2">
      <c r="A187" s="15">
        <v>8</v>
      </c>
      <c r="B187" s="16" t="s">
        <v>28</v>
      </c>
      <c r="C187" s="17" t="s">
        <v>18</v>
      </c>
      <c r="D187">
        <v>-0.25938375012788129</v>
      </c>
      <c r="E187">
        <f t="shared" si="8"/>
        <v>7.1833557086263015E-3</v>
      </c>
      <c r="F187">
        <f t="shared" si="9"/>
        <v>1.2775042858074924E-2</v>
      </c>
      <c r="G187">
        <v>6</v>
      </c>
    </row>
    <row r="188" spans="1:7" x14ac:dyDescent="0.2">
      <c r="A188" s="15">
        <v>8</v>
      </c>
      <c r="B188" s="16" t="s">
        <v>28</v>
      </c>
      <c r="C188" s="17" t="s">
        <v>19</v>
      </c>
      <c r="D188">
        <v>-0.30102999566398125</v>
      </c>
      <c r="E188">
        <f t="shared" si="8"/>
        <v>-5.5409442842878926E-3</v>
      </c>
      <c r="F188">
        <f t="shared" si="9"/>
        <v>9.0263695466742642E-3</v>
      </c>
      <c r="G188">
        <v>7</v>
      </c>
    </row>
    <row r="189" spans="1:7" x14ac:dyDescent="0.2">
      <c r="A189" s="15">
        <v>8</v>
      </c>
      <c r="B189" s="16" t="s">
        <v>28</v>
      </c>
      <c r="C189" s="17" t="s">
        <v>20</v>
      </c>
      <c r="D189">
        <v>-0.4600704139038686</v>
      </c>
      <c r="E189">
        <f t="shared" si="8"/>
        <v>-1.8019793123995188E-3</v>
      </c>
      <c r="F189">
        <f t="shared" si="9"/>
        <v>2.8794191209949691E-3</v>
      </c>
      <c r="G189">
        <v>3</v>
      </c>
    </row>
    <row r="190" spans="1:7" x14ac:dyDescent="0.2">
      <c r="A190" s="42">
        <v>8</v>
      </c>
      <c r="B190" s="43" t="s">
        <v>28</v>
      </c>
      <c r="C190" s="44" t="s">
        <v>21</v>
      </c>
      <c r="D190">
        <v>-0.90308998699194354</v>
      </c>
      <c r="E190">
        <f t="shared" si="8"/>
        <v>-1.3992833246781349E-3</v>
      </c>
      <c r="F190">
        <f t="shared" si="9"/>
        <v>5.8413156928720095E-3</v>
      </c>
      <c r="G190">
        <v>8</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19B2B-67FE-0D47-9A4E-FF50D732D88A}">
  <dimension ref="A1:L190"/>
  <sheetViews>
    <sheetView topLeftCell="A155" workbookViewId="0">
      <selection activeCell="I129" sqref="I129:J129"/>
    </sheetView>
  </sheetViews>
  <sheetFormatPr baseColWidth="10" defaultRowHeight="16" x14ac:dyDescent="0.2"/>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5</v>
      </c>
    </row>
    <row r="4" spans="1:12" ht="17" thickBot="1" x14ac:dyDescent="0.25">
      <c r="A4" s="3" t="s">
        <v>7</v>
      </c>
      <c r="D4" s="7">
        <v>0</v>
      </c>
      <c r="E4" s="3">
        <v>48</v>
      </c>
    </row>
    <row r="5" spans="1:12" ht="18" thickBot="1" x14ac:dyDescent="0.25">
      <c r="A5" s="3" t="s">
        <v>8</v>
      </c>
      <c r="B5" s="8"/>
      <c r="C5" s="9" t="s">
        <v>9</v>
      </c>
      <c r="D5" s="7" t="s">
        <v>4</v>
      </c>
      <c r="E5" s="3">
        <v>0</v>
      </c>
    </row>
    <row r="6" spans="1:12" ht="17" thickBot="1" x14ac:dyDescent="0.25">
      <c r="A6" s="7" t="s">
        <v>10</v>
      </c>
      <c r="B6" s="10" t="s">
        <v>11</v>
      </c>
      <c r="C6" s="11" t="s">
        <v>12</v>
      </c>
      <c r="D6" s="3">
        <v>1</v>
      </c>
      <c r="E6" s="3">
        <v>5</v>
      </c>
      <c r="F6" s="63" t="s">
        <v>31</v>
      </c>
      <c r="G6" s="63" t="s">
        <v>32</v>
      </c>
      <c r="H6" s="63" t="s">
        <v>33</v>
      </c>
      <c r="I6" t="s">
        <v>34</v>
      </c>
      <c r="J6" t="s">
        <v>35</v>
      </c>
      <c r="K6" t="s">
        <v>36</v>
      </c>
      <c r="L6" t="s">
        <v>37</v>
      </c>
    </row>
    <row r="7" spans="1:12" x14ac:dyDescent="0.2">
      <c r="A7" s="12">
        <v>1</v>
      </c>
      <c r="B7" s="13" t="s">
        <v>16</v>
      </c>
      <c r="C7" s="14" t="s">
        <v>17</v>
      </c>
      <c r="D7" s="12">
        <v>0.23776067804170853</v>
      </c>
      <c r="E7" s="12">
        <v>0.24515879163439191</v>
      </c>
      <c r="F7">
        <f>LN(D7/(D8+D9+D10))</f>
        <v>-1.1649959638723146</v>
      </c>
      <c r="G7">
        <f>LN(E7/(E8+E9+E10))</f>
        <v>-1.1246012773633847</v>
      </c>
      <c r="H7">
        <f>G7-F7</f>
        <v>4.0394686508929967E-2</v>
      </c>
      <c r="I7">
        <v>35237.015999999996</v>
      </c>
      <c r="J7">
        <v>2174719920</v>
      </c>
      <c r="K7">
        <f>LN(J7/I7)/LN(2)</f>
        <v>15.91337832739921</v>
      </c>
      <c r="L7">
        <f>H7/K7</f>
        <v>2.5384104919682279E-3</v>
      </c>
    </row>
    <row r="8" spans="1:12" x14ac:dyDescent="0.2">
      <c r="A8" s="15">
        <v>1</v>
      </c>
      <c r="B8" s="16" t="s">
        <v>16</v>
      </c>
      <c r="C8" s="17" t="s">
        <v>15</v>
      </c>
      <c r="D8" s="15">
        <v>0.27489684398349507</v>
      </c>
      <c r="E8" s="15">
        <v>0.27527110766847407</v>
      </c>
      <c r="F8">
        <f>LN(D8/(D7+D9+D10))</f>
        <v>-0.96991801438706005</v>
      </c>
      <c r="G8">
        <f>LN(E8/(E7+E9+E10))</f>
        <v>-0.96804118520272886</v>
      </c>
      <c r="H8">
        <f t="shared" ref="H8:H38" si="0">G8-F8</f>
        <v>1.8768291843311857E-3</v>
      </c>
      <c r="I8">
        <v>30075.324000000001</v>
      </c>
      <c r="J8">
        <v>1857093164</v>
      </c>
      <c r="K8">
        <f>LN(J7/I7)/LN(2)</f>
        <v>15.91337832739921</v>
      </c>
      <c r="L8">
        <f t="shared" ref="L8:L38" si="1">H8/K8</f>
        <v>1.1794033584306317E-4</v>
      </c>
    </row>
    <row r="9" spans="1:12" x14ac:dyDescent="0.2">
      <c r="A9" s="15">
        <v>1</v>
      </c>
      <c r="B9" s="16" t="s">
        <v>16</v>
      </c>
      <c r="C9" s="17" t="s">
        <v>14</v>
      </c>
      <c r="D9" s="15">
        <v>0.242444518791123</v>
      </c>
      <c r="E9" s="15">
        <v>0.22986057319907049</v>
      </c>
      <c r="F9">
        <f>LN(D9/(D7+D8+D10))</f>
        <v>-1.1393238815101474</v>
      </c>
      <c r="G9">
        <f>LN(E9/(E7+E8+E10))</f>
        <v>-1.2090986505980226</v>
      </c>
      <c r="H9">
        <f t="shared" si="0"/>
        <v>-6.9774769087875166E-2</v>
      </c>
      <c r="I9">
        <v>29445.234</v>
      </c>
      <c r="J9">
        <v>1815117188</v>
      </c>
      <c r="K9">
        <f>LN(J7/I7)/LN(2)</f>
        <v>15.91337832739921</v>
      </c>
      <c r="L9">
        <f t="shared" si="1"/>
        <v>-4.3846609847601574E-3</v>
      </c>
    </row>
    <row r="10" spans="1:12" x14ac:dyDescent="0.2">
      <c r="A10" s="15">
        <v>1</v>
      </c>
      <c r="B10" s="16" t="s">
        <v>16</v>
      </c>
      <c r="C10" s="17" t="s">
        <v>13</v>
      </c>
      <c r="D10" s="15">
        <v>0.24489795918367346</v>
      </c>
      <c r="E10" s="15">
        <v>0.24970952749806352</v>
      </c>
      <c r="F10">
        <f>LN(D10/(D7+D8+D9))</f>
        <v>-1.1260112628562244</v>
      </c>
      <c r="G10">
        <f>LN(E10/(E7+E8+E9))</f>
        <v>-1.1001620758826054</v>
      </c>
      <c r="H10">
        <f t="shared" si="0"/>
        <v>2.5849186973619043E-2</v>
      </c>
      <c r="I10">
        <v>29931.341999999997</v>
      </c>
      <c r="J10">
        <v>1905989648</v>
      </c>
      <c r="K10">
        <f>LN(J7/I7)/LN(2)</f>
        <v>15.91337832739921</v>
      </c>
      <c r="L10">
        <f t="shared" si="1"/>
        <v>1.6243682794314415E-3</v>
      </c>
    </row>
    <row r="11" spans="1:12" x14ac:dyDescent="0.2">
      <c r="A11" s="24">
        <v>2</v>
      </c>
      <c r="B11" s="25" t="s">
        <v>22</v>
      </c>
      <c r="C11" s="26" t="s">
        <v>17</v>
      </c>
      <c r="D11" s="24">
        <v>0.25642111205193341</v>
      </c>
      <c r="E11" s="24">
        <v>0.25924198250728864</v>
      </c>
      <c r="F11">
        <f>LN(D11/(D12+D13+D14))</f>
        <v>-1.0646538018131142</v>
      </c>
      <c r="G11">
        <f>LN(E11/(E12+E13+E14))</f>
        <v>-1.0499120889627749</v>
      </c>
      <c r="H11">
        <f t="shared" si="0"/>
        <v>1.4741712850339317E-2</v>
      </c>
      <c r="I11">
        <v>30707.291999999998</v>
      </c>
      <c r="J11">
        <v>2036968360.0000002</v>
      </c>
      <c r="K11">
        <f>LN(J8/I8)/LN(2)</f>
        <v>15.91410638702342</v>
      </c>
      <c r="L11">
        <f t="shared" si="1"/>
        <v>9.2632991710800124E-4</v>
      </c>
    </row>
    <row r="12" spans="1:12" x14ac:dyDescent="0.2">
      <c r="A12" s="12">
        <v>2</v>
      </c>
      <c r="B12" s="13" t="s">
        <v>22</v>
      </c>
      <c r="C12" s="14" t="s">
        <v>14</v>
      </c>
      <c r="D12" s="12">
        <v>0.20688681907987572</v>
      </c>
      <c r="E12" s="12">
        <v>0.19790087463556838</v>
      </c>
      <c r="F12">
        <f>LN(D12/(D11+D13+D14))</f>
        <v>-1.3437940604411405</v>
      </c>
      <c r="G12">
        <f>LN(E12/(E11+E13+E14))</f>
        <v>-1.399465925757986</v>
      </c>
      <c r="H12">
        <f t="shared" si="0"/>
        <v>-5.5671865316845537E-2</v>
      </c>
      <c r="I12">
        <v>28652.207999999999</v>
      </c>
      <c r="J12">
        <v>1915906248</v>
      </c>
      <c r="K12">
        <f>LN(J8/I8)/LN(2)</f>
        <v>15.91410638702342</v>
      </c>
      <c r="L12">
        <f t="shared" si="1"/>
        <v>-3.4982715311141278E-3</v>
      </c>
    </row>
    <row r="13" spans="1:12" x14ac:dyDescent="0.2">
      <c r="A13" s="15">
        <v>2</v>
      </c>
      <c r="B13" s="16" t="s">
        <v>22</v>
      </c>
      <c r="C13" s="17" t="s">
        <v>18</v>
      </c>
      <c r="D13" s="15">
        <v>0.2888794806661022</v>
      </c>
      <c r="E13" s="15">
        <v>0.30763848396501459</v>
      </c>
      <c r="F13">
        <f>LN(D13/(D11+D12+D14))</f>
        <v>-0.90083234301930837</v>
      </c>
      <c r="G13">
        <f>LN(E13/(E11+E12+E14))</f>
        <v>-0.81118290099341528</v>
      </c>
      <c r="H13">
        <f t="shared" si="0"/>
        <v>8.9649442025893089E-2</v>
      </c>
      <c r="I13">
        <v>25140.725999999999</v>
      </c>
      <c r="J13">
        <v>1859219728</v>
      </c>
      <c r="K13">
        <f>LN(J8/I8)/LN(2)</f>
        <v>15.91410638702342</v>
      </c>
      <c r="L13">
        <f t="shared" si="1"/>
        <v>5.6333318281065704E-3</v>
      </c>
    </row>
    <row r="14" spans="1:12" x14ac:dyDescent="0.2">
      <c r="A14" s="15">
        <v>2</v>
      </c>
      <c r="B14" s="16" t="s">
        <v>22</v>
      </c>
      <c r="C14" s="17" t="s">
        <v>20</v>
      </c>
      <c r="D14" s="15">
        <v>0.24781258820208862</v>
      </c>
      <c r="E14" s="15">
        <v>0.23521865889212829</v>
      </c>
      <c r="F14">
        <f>LN(D14/(D11+D12+D13))</f>
        <v>-1.1103127429648281</v>
      </c>
      <c r="G14">
        <f>LN(E14/(E11+E12+E13))</f>
        <v>-1.1790744194503817</v>
      </c>
      <c r="H14">
        <f t="shared" si="0"/>
        <v>-6.8761676485553647E-2</v>
      </c>
      <c r="I14">
        <v>29761.716</v>
      </c>
      <c r="J14">
        <v>1847926368</v>
      </c>
      <c r="K14">
        <f>LN(J8/I8)/LN(2)</f>
        <v>15.91410638702342</v>
      </c>
      <c r="L14">
        <f t="shared" si="1"/>
        <v>-4.320800352423361E-3</v>
      </c>
    </row>
    <row r="15" spans="1:12" x14ac:dyDescent="0.2">
      <c r="A15" s="24">
        <v>3</v>
      </c>
      <c r="B15" s="25" t="s">
        <v>23</v>
      </c>
      <c r="C15" s="26" t="s">
        <v>17</v>
      </c>
      <c r="D15" s="24">
        <v>0.26937269372693728</v>
      </c>
      <c r="E15" s="24">
        <v>0.27299209321681234</v>
      </c>
      <c r="F15">
        <f>LN(D15/(D16+D17+D18))</f>
        <v>-0.99780758954614412</v>
      </c>
      <c r="G15">
        <f>LN(E15/(E16+E17+E18))</f>
        <v>-0.97949452118996738</v>
      </c>
      <c r="H15">
        <f t="shared" si="0"/>
        <v>1.8313068356176743E-2</v>
      </c>
      <c r="K15">
        <f>LN(J9/I9)/LN(2)</f>
        <v>15.911669030657334</v>
      </c>
      <c r="L15">
        <f t="shared" si="1"/>
        <v>1.150920643264549E-3</v>
      </c>
    </row>
    <row r="16" spans="1:12" x14ac:dyDescent="0.2">
      <c r="A16" s="12">
        <v>3</v>
      </c>
      <c r="B16" s="13" t="s">
        <v>23</v>
      </c>
      <c r="C16" s="14" t="s">
        <v>13</v>
      </c>
      <c r="D16" s="12">
        <v>0.21291512915129163</v>
      </c>
      <c r="E16" s="12">
        <v>0.20266333749479815</v>
      </c>
      <c r="F16">
        <f>LN(D16/(D15+D17+D18))</f>
        <v>-1.3074424519632504</v>
      </c>
      <c r="G16">
        <f>LN(E16/(E15+E17+E18))</f>
        <v>-1.3697308354482163</v>
      </c>
      <c r="H16">
        <f t="shared" si="0"/>
        <v>-6.2288383484965903E-2</v>
      </c>
      <c r="K16">
        <f>LN(J9/I9)/LN(2)</f>
        <v>15.911669030657334</v>
      </c>
      <c r="L16">
        <f t="shared" si="1"/>
        <v>-3.9146354392461044E-3</v>
      </c>
    </row>
    <row r="17" spans="1:12" x14ac:dyDescent="0.2">
      <c r="A17" s="15">
        <v>3</v>
      </c>
      <c r="B17" s="16" t="s">
        <v>23</v>
      </c>
      <c r="C17" s="17" t="s">
        <v>19</v>
      </c>
      <c r="D17" s="15">
        <v>0.28450184501845016</v>
      </c>
      <c r="E17" s="15">
        <v>0.27028714107365792</v>
      </c>
      <c r="F17">
        <f>LN(D17/(D15+D16+D18))</f>
        <v>-0.92223928167932268</v>
      </c>
      <c r="G17">
        <f>LN(E17/(E15+E16+E18))</f>
        <v>-0.99316623346957855</v>
      </c>
      <c r="H17">
        <f t="shared" si="0"/>
        <v>-7.0926951790255877E-2</v>
      </c>
      <c r="K17">
        <f>LN(J9/I9)/LN(2)</f>
        <v>15.911669030657334</v>
      </c>
      <c r="L17">
        <f t="shared" si="1"/>
        <v>-4.4575431812715234E-3</v>
      </c>
    </row>
    <row r="18" spans="1:12" x14ac:dyDescent="0.2">
      <c r="A18" s="15">
        <v>3</v>
      </c>
      <c r="B18" s="16" t="s">
        <v>23</v>
      </c>
      <c r="C18" s="17" t="s">
        <v>20</v>
      </c>
      <c r="D18" s="15">
        <v>0.23321033210332104</v>
      </c>
      <c r="E18" s="15">
        <v>0.2540574282147316</v>
      </c>
      <c r="F18">
        <f>LN(D18/(D15+D16+D17))</f>
        <v>-1.1902717775123153</v>
      </c>
      <c r="G18">
        <f>LN(E18/(E15+E16+E17))</f>
        <v>-1.0770882789230161</v>
      </c>
      <c r="H18">
        <f t="shared" si="0"/>
        <v>0.11318349858929921</v>
      </c>
      <c r="K18">
        <f>LN(J9/I9)/LN(2)</f>
        <v>15.911669030657334</v>
      </c>
      <c r="L18">
        <f t="shared" si="1"/>
        <v>7.1132386157119207E-3</v>
      </c>
    </row>
    <row r="19" spans="1:12" x14ac:dyDescent="0.2">
      <c r="A19" s="24">
        <v>4</v>
      </c>
      <c r="B19" s="25" t="s">
        <v>24</v>
      </c>
      <c r="C19" s="26" t="s">
        <v>17</v>
      </c>
      <c r="D19" s="24">
        <v>0.26003276003276005</v>
      </c>
      <c r="E19" s="24">
        <v>0.23635600335852225</v>
      </c>
      <c r="F19">
        <f>LN(D19/(D20+D21+D22))</f>
        <v>-1.0457982916995368</v>
      </c>
      <c r="G19">
        <f>LN(E19/(E20+E21+E22))</f>
        <v>-1.172762550378432</v>
      </c>
      <c r="H19">
        <f t="shared" si="0"/>
        <v>-0.12696425867889527</v>
      </c>
      <c r="K19">
        <f>LN(J10/I10)/LN(2)</f>
        <v>15.958523793116081</v>
      </c>
      <c r="L19">
        <f t="shared" si="1"/>
        <v>-7.9558899259631385E-3</v>
      </c>
    </row>
    <row r="20" spans="1:12" x14ac:dyDescent="0.2">
      <c r="A20" s="12">
        <v>4</v>
      </c>
      <c r="B20" s="13" t="s">
        <v>24</v>
      </c>
      <c r="C20" s="14" t="s">
        <v>15</v>
      </c>
      <c r="D20" s="12">
        <v>0.2399672399672399</v>
      </c>
      <c r="E20" s="12">
        <v>0.22103274559193964</v>
      </c>
      <c r="F20">
        <f>LN(D20/(D19+D21+D22))</f>
        <v>-1.1528591237691337</v>
      </c>
      <c r="G20">
        <f>LN(E20/(E19+E21+E22))</f>
        <v>-1.2596581489266214</v>
      </c>
      <c r="H20">
        <f t="shared" si="0"/>
        <v>-0.10679902515748774</v>
      </c>
      <c r="K20">
        <f>LN(J10/I10)/LN(2)</f>
        <v>15.958523793116081</v>
      </c>
      <c r="L20">
        <f t="shared" si="1"/>
        <v>-6.6922872404750183E-3</v>
      </c>
    </row>
    <row r="21" spans="1:12" x14ac:dyDescent="0.2">
      <c r="A21" s="15">
        <v>4</v>
      </c>
      <c r="B21" s="16" t="s">
        <v>24</v>
      </c>
      <c r="C21" s="17" t="s">
        <v>18</v>
      </c>
      <c r="D21" s="15">
        <v>0.25634725634725636</v>
      </c>
      <c r="E21" s="15">
        <v>0.29974811083123426</v>
      </c>
      <c r="F21">
        <f>LN(D21/(D19+D20+D22))</f>
        <v>-1.0650411880611399</v>
      </c>
      <c r="G21">
        <f>LN(E21/(E19+E20+E22))</f>
        <v>-0.84849762057910783</v>
      </c>
      <c r="H21">
        <f t="shared" si="0"/>
        <v>0.21654356748203207</v>
      </c>
      <c r="K21">
        <f>LN(J10/I10)/LN(2)</f>
        <v>15.958523793116081</v>
      </c>
      <c r="L21">
        <f t="shared" si="1"/>
        <v>1.3569147766376799E-2</v>
      </c>
    </row>
    <row r="22" spans="1:12" x14ac:dyDescent="0.2">
      <c r="A22" s="15">
        <v>4</v>
      </c>
      <c r="B22" s="16" t="s">
        <v>24</v>
      </c>
      <c r="C22" s="17" t="s">
        <v>19</v>
      </c>
      <c r="D22" s="15">
        <v>0.24365274365274364</v>
      </c>
      <c r="E22" s="15">
        <v>0.24286314021830394</v>
      </c>
      <c r="F22">
        <f>LN(D22/(D19+D20+D21))</f>
        <v>-1.1327565746536101</v>
      </c>
      <c r="G22">
        <f>LN(E22/(E19+E20+E21))</f>
        <v>-1.1370459537098625</v>
      </c>
      <c r="H22">
        <f t="shared" si="0"/>
        <v>-4.2893790562523737E-3</v>
      </c>
      <c r="K22">
        <f>LN(J10/I10)/LN(2)</f>
        <v>15.958523793116081</v>
      </c>
      <c r="L22">
        <f t="shared" si="1"/>
        <v>-2.6878294708578584E-4</v>
      </c>
    </row>
    <row r="23" spans="1:12" x14ac:dyDescent="0.2">
      <c r="A23" s="15">
        <v>5</v>
      </c>
      <c r="B23" s="16" t="s">
        <v>25</v>
      </c>
      <c r="C23" s="17" t="s">
        <v>14</v>
      </c>
      <c r="D23" s="15">
        <v>0.24978267168936541</v>
      </c>
      <c r="E23" s="15">
        <v>0.23807640591631732</v>
      </c>
      <c r="F23">
        <f>LN(D23/(D24+D25+D26))</f>
        <v>-1.0997717090878445</v>
      </c>
      <c r="G23">
        <f>LN(E23/(E24+E25+E26))</f>
        <v>-1.1632546250147024</v>
      </c>
      <c r="H23">
        <f t="shared" si="0"/>
        <v>-6.3482915926857952E-2</v>
      </c>
      <c r="K23">
        <f>LN(J11/I11)/LN(2)</f>
        <v>16.01748275547293</v>
      </c>
      <c r="L23">
        <f t="shared" si="1"/>
        <v>-3.9633516012475061E-3</v>
      </c>
    </row>
    <row r="24" spans="1:12" x14ac:dyDescent="0.2">
      <c r="A24" s="15">
        <v>5</v>
      </c>
      <c r="B24" s="16" t="s">
        <v>25</v>
      </c>
      <c r="C24" s="17" t="s">
        <v>13</v>
      </c>
      <c r="D24" s="15">
        <v>0.2594417077175698</v>
      </c>
      <c r="E24" s="15">
        <v>0.25144348651427667</v>
      </c>
      <c r="F24">
        <f>LN(D24/(D23+D25+D26))</f>
        <v>-1.0488723064757113</v>
      </c>
      <c r="G24">
        <f>LN(E24/(E23+E25+E26))</f>
        <v>-1.0909284447474199</v>
      </c>
      <c r="H24">
        <f t="shared" si="0"/>
        <v>-4.2056138271708621E-2</v>
      </c>
      <c r="K24">
        <f>LN(J11/I11)/LN(2)</f>
        <v>16.01748275547293</v>
      </c>
      <c r="L24">
        <f t="shared" si="1"/>
        <v>-2.6256396784531378E-3</v>
      </c>
    </row>
    <row r="25" spans="1:12" x14ac:dyDescent="0.2">
      <c r="A25" s="12">
        <v>5</v>
      </c>
      <c r="B25" s="13" t="s">
        <v>25</v>
      </c>
      <c r="C25" s="14" t="s">
        <v>20</v>
      </c>
      <c r="D25" s="12">
        <v>0.21761808171544472</v>
      </c>
      <c r="E25" s="12">
        <v>0.2288222731946532</v>
      </c>
      <c r="F25">
        <f>LN(D25/(D23+D24+D26))</f>
        <v>-1.2796014002282861</v>
      </c>
      <c r="G25">
        <f>LN(E25/(E23+E24+E26))</f>
        <v>-1.2149732590157576</v>
      </c>
      <c r="H25">
        <f t="shared" si="0"/>
        <v>6.4628141212528467E-2</v>
      </c>
      <c r="K25">
        <f>LN(J11/I11)/LN(2)</f>
        <v>16.01748275547293</v>
      </c>
      <c r="L25">
        <f t="shared" si="1"/>
        <v>4.0348500572255034E-3</v>
      </c>
    </row>
    <row r="26" spans="1:12" x14ac:dyDescent="0.2">
      <c r="A26" s="36">
        <v>5</v>
      </c>
      <c r="B26" s="37" t="s">
        <v>25</v>
      </c>
      <c r="C26" s="38" t="s">
        <v>21</v>
      </c>
      <c r="D26" s="36">
        <v>0.27315753887762001</v>
      </c>
      <c r="E26" s="36">
        <v>0.28165783437475284</v>
      </c>
      <c r="F26">
        <f>LN(D26/(D23+D24+D25))</f>
        <v>-0.97866106260061314</v>
      </c>
      <c r="G26">
        <f>LN(E26/(E23+E24+E25))</f>
        <v>-0.9362530283801187</v>
      </c>
      <c r="H26">
        <f t="shared" si="0"/>
        <v>4.2408034220494439E-2</v>
      </c>
      <c r="K26">
        <f>LN(J11/I11)/LN(2)</f>
        <v>16.01748275547293</v>
      </c>
      <c r="L26">
        <f t="shared" si="1"/>
        <v>2.6476091697994345E-3</v>
      </c>
    </row>
    <row r="27" spans="1:12" x14ac:dyDescent="0.2">
      <c r="A27" s="15">
        <v>6</v>
      </c>
      <c r="B27" s="16" t="s">
        <v>26</v>
      </c>
      <c r="C27" s="17" t="s">
        <v>15</v>
      </c>
      <c r="D27" s="15">
        <v>0.26110856619331196</v>
      </c>
      <c r="E27" s="15">
        <v>0.23161764705882354</v>
      </c>
      <c r="F27">
        <f>LN(D27/(D28+D29+D30))</f>
        <v>-1.0402147172966132</v>
      </c>
      <c r="G27">
        <f>LN(E27/(E28+E29+E30))</f>
        <v>-1.1991995255732784</v>
      </c>
      <c r="H27">
        <f t="shared" si="0"/>
        <v>-0.15898480827666517</v>
      </c>
      <c r="K27">
        <f>LN(J12/I12)/LN(2)</f>
        <v>16.029021120709089</v>
      </c>
      <c r="L27">
        <f t="shared" si="1"/>
        <v>-9.918560034290605E-3</v>
      </c>
    </row>
    <row r="28" spans="1:12" x14ac:dyDescent="0.2">
      <c r="A28" s="15">
        <v>6</v>
      </c>
      <c r="B28" s="16" t="s">
        <v>26</v>
      </c>
      <c r="C28" s="17" t="s">
        <v>14</v>
      </c>
      <c r="D28" s="15">
        <v>0.24339593831119255</v>
      </c>
      <c r="E28" s="15">
        <v>0.21286764705882352</v>
      </c>
      <c r="F28">
        <f>LN(D28/(D27+D29+D30))</f>
        <v>-1.1341505874139279</v>
      </c>
      <c r="G28">
        <f>LN(E28/(E27+E29+E30))</f>
        <v>-1.3077258110166878</v>
      </c>
      <c r="H28">
        <f t="shared" si="0"/>
        <v>-0.1735752236027599</v>
      </c>
      <c r="K28">
        <f>LN(J12/I12)/LN(2)</f>
        <v>16.029021120709089</v>
      </c>
      <c r="L28">
        <f t="shared" si="1"/>
        <v>-1.0828809962606207E-2</v>
      </c>
    </row>
    <row r="29" spans="1:12" x14ac:dyDescent="0.2">
      <c r="A29" s="12">
        <v>6</v>
      </c>
      <c r="B29" s="13" t="s">
        <v>26</v>
      </c>
      <c r="C29" s="14" t="s">
        <v>18</v>
      </c>
      <c r="D29" s="12">
        <v>0.24644983967017864</v>
      </c>
      <c r="E29" s="12">
        <v>0.32438725490196085</v>
      </c>
      <c r="F29">
        <f>LN(D29/(D27+D28+D30))</f>
        <v>-1.1176371030376879</v>
      </c>
      <c r="G29">
        <f>LN(E29/(E27+E28+E30))</f>
        <v>-0.73368201636258201</v>
      </c>
      <c r="H29">
        <f t="shared" si="0"/>
        <v>0.38395508667510592</v>
      </c>
      <c r="K29">
        <f>LN(J12/I12)/LN(2)</f>
        <v>16.029021120709089</v>
      </c>
      <c r="L29">
        <f t="shared" si="1"/>
        <v>2.3953745134133342E-2</v>
      </c>
    </row>
    <row r="30" spans="1:12" x14ac:dyDescent="0.2">
      <c r="A30" s="36">
        <v>6</v>
      </c>
      <c r="B30" s="37" t="s">
        <v>26</v>
      </c>
      <c r="C30" s="38" t="s">
        <v>21</v>
      </c>
      <c r="D30" s="36">
        <v>0.24904565582531685</v>
      </c>
      <c r="E30" s="36">
        <v>0.23112745098039217</v>
      </c>
      <c r="F30">
        <f>LN(D30/(D27+D28+D29))</f>
        <v>-1.1037086201551238</v>
      </c>
      <c r="G30">
        <f>LN(E30/(E27+E28+E29))</f>
        <v>-1.2019559255572208</v>
      </c>
      <c r="H30">
        <f t="shared" si="0"/>
        <v>-9.8247305402096918E-2</v>
      </c>
      <c r="K30">
        <f>LN(J12/I12)/LN(2)</f>
        <v>16.029021120709089</v>
      </c>
      <c r="L30">
        <f t="shared" si="1"/>
        <v>-6.1293390695682523E-3</v>
      </c>
    </row>
    <row r="31" spans="1:12" x14ac:dyDescent="0.2">
      <c r="A31" s="15">
        <v>7</v>
      </c>
      <c r="B31" s="16" t="s">
        <v>27</v>
      </c>
      <c r="C31" s="17" t="s">
        <v>15</v>
      </c>
      <c r="D31" s="15">
        <v>0.26397613065326631</v>
      </c>
      <c r="E31" s="15">
        <v>0.25185634186998029</v>
      </c>
      <c r="F31">
        <f>LN(D31/(D32+D33+D34))</f>
        <v>-1.0254038645140906</v>
      </c>
      <c r="G31">
        <f>LN(E31/(E32+E33+E34))</f>
        <v>-1.0887361628434693</v>
      </c>
      <c r="H31">
        <f t="shared" si="0"/>
        <v>-6.33322983293787E-2</v>
      </c>
      <c r="K31">
        <f>LN(J13/I13)/LN(2)</f>
        <v>16.174311444959553</v>
      </c>
      <c r="L31">
        <f t="shared" si="1"/>
        <v>-3.9156101664602934E-3</v>
      </c>
    </row>
    <row r="32" spans="1:12" x14ac:dyDescent="0.2">
      <c r="A32" s="15">
        <v>7</v>
      </c>
      <c r="B32" s="16" t="s">
        <v>27</v>
      </c>
      <c r="C32" s="17" t="s">
        <v>13</v>
      </c>
      <c r="D32" s="15">
        <v>0.25094221105527637</v>
      </c>
      <c r="E32" s="15">
        <v>0.24094559781785119</v>
      </c>
      <c r="F32">
        <f>LN(D32/(D31+D33+D34))</f>
        <v>-1.093593457556167</v>
      </c>
      <c r="G32">
        <f>LN(E32/(E31+E33+E34))</f>
        <v>-1.1475022781433395</v>
      </c>
      <c r="H32">
        <f t="shared" si="0"/>
        <v>-5.3908820587172501E-2</v>
      </c>
      <c r="K32">
        <f>LN(J13/I13)/LN(2)</f>
        <v>16.174311444959553</v>
      </c>
      <c r="L32">
        <f t="shared" si="1"/>
        <v>-3.3329901412262135E-3</v>
      </c>
    </row>
    <row r="33" spans="1:12" x14ac:dyDescent="0.2">
      <c r="A33" s="12">
        <v>7</v>
      </c>
      <c r="B33" s="13" t="s">
        <v>27</v>
      </c>
      <c r="C33" s="14" t="s">
        <v>19</v>
      </c>
      <c r="D33" s="12">
        <v>0.22974246231155782</v>
      </c>
      <c r="E33" s="12">
        <v>0.23533868767995147</v>
      </c>
      <c r="F33">
        <f>LN(D33/(D31+D32+D34))</f>
        <v>-1.2097659709793389</v>
      </c>
      <c r="G33">
        <f>LN(E33/(E31+E32+E34))</f>
        <v>-1.1784073060523161</v>
      </c>
      <c r="H33">
        <f t="shared" si="0"/>
        <v>3.1358664927022772E-2</v>
      </c>
      <c r="K33">
        <f>LN(J13/I13)/LN(2)</f>
        <v>16.174311444959553</v>
      </c>
      <c r="L33">
        <f t="shared" si="1"/>
        <v>1.9387944292859009E-3</v>
      </c>
    </row>
    <row r="34" spans="1:12" x14ac:dyDescent="0.2">
      <c r="A34" s="36">
        <v>7</v>
      </c>
      <c r="B34" s="37" t="s">
        <v>27</v>
      </c>
      <c r="C34" s="38" t="s">
        <v>21</v>
      </c>
      <c r="D34" s="36">
        <v>0.25533919597989951</v>
      </c>
      <c r="E34" s="36">
        <v>0.27185937263221699</v>
      </c>
      <c r="F34">
        <f>LN(D34/(D31+D32+D33))</f>
        <v>-1.0703359765175948</v>
      </c>
      <c r="G34">
        <f>LN(E34/(E31+E32+E33))</f>
        <v>-0.98520927878565145</v>
      </c>
      <c r="H34">
        <f t="shared" si="0"/>
        <v>8.5126697731943368E-2</v>
      </c>
      <c r="K34">
        <f>LN(J13/I13)/LN(2)</f>
        <v>16.174311444959553</v>
      </c>
      <c r="L34">
        <f t="shared" si="1"/>
        <v>5.2630801639764174E-3</v>
      </c>
    </row>
    <row r="35" spans="1:12" x14ac:dyDescent="0.2">
      <c r="A35" s="15">
        <v>8</v>
      </c>
      <c r="B35" s="16" t="s">
        <v>28</v>
      </c>
      <c r="C35" s="17" t="s">
        <v>18</v>
      </c>
      <c r="D35" s="15">
        <v>0.27719940510239105</v>
      </c>
      <c r="E35" s="15">
        <v>0.34787070292457672</v>
      </c>
      <c r="F35">
        <f>LN(D35/(D36+D37+D38))</f>
        <v>-0.95839626054550464</v>
      </c>
      <c r="G35">
        <f>LN(E35/(E36+E37+E38))</f>
        <v>-0.62841198324905845</v>
      </c>
      <c r="H35">
        <f t="shared" si="0"/>
        <v>0.32998427729644619</v>
      </c>
      <c r="K35">
        <f>LN(J14/I14)/LN(2)</f>
        <v>15.922090035374245</v>
      </c>
      <c r="L35">
        <f t="shared" si="1"/>
        <v>2.0724934764425856E-2</v>
      </c>
    </row>
    <row r="36" spans="1:12" x14ac:dyDescent="0.2">
      <c r="A36" s="15">
        <v>8</v>
      </c>
      <c r="B36" s="16" t="s">
        <v>28</v>
      </c>
      <c r="C36" s="17" t="s">
        <v>19</v>
      </c>
      <c r="D36" s="15">
        <v>0.26072531746939709</v>
      </c>
      <c r="E36" s="15">
        <v>0.21847101077475628</v>
      </c>
      <c r="F36">
        <f>LN(D36/(D35+D37+D38))</f>
        <v>-1.0422021171387592</v>
      </c>
      <c r="G36">
        <f>LN(E36/(E35+E37+E38))</f>
        <v>-1.2745989115777219</v>
      </c>
      <c r="H36">
        <f t="shared" si="0"/>
        <v>-0.23239679443896266</v>
      </c>
      <c r="K36">
        <f>LN(J14/I14)/LN(2)</f>
        <v>15.922090035374245</v>
      </c>
      <c r="L36">
        <f t="shared" si="1"/>
        <v>-1.45958723963151E-2</v>
      </c>
    </row>
    <row r="37" spans="1:12" x14ac:dyDescent="0.2">
      <c r="A37" s="15">
        <v>8</v>
      </c>
      <c r="B37" s="16" t="s">
        <v>28</v>
      </c>
      <c r="C37" s="17" t="s">
        <v>20</v>
      </c>
      <c r="D37" s="15">
        <v>0.24081912824619608</v>
      </c>
      <c r="E37" s="15">
        <v>0.22175474602360185</v>
      </c>
      <c r="F37">
        <f>LN(D37/(D35+D36+D38))</f>
        <v>-1.1481939051938532</v>
      </c>
      <c r="G37">
        <f>LN(E37/(E35+E36+E38))</f>
        <v>-1.2554696874279718</v>
      </c>
      <c r="H37">
        <f t="shared" si="0"/>
        <v>-0.1072757822341186</v>
      </c>
      <c r="K37">
        <f>LN(J14/I14)/LN(2)</f>
        <v>15.922090035374245</v>
      </c>
      <c r="L37">
        <f t="shared" si="1"/>
        <v>-6.7375440030663734E-3</v>
      </c>
    </row>
    <row r="38" spans="1:12" x14ac:dyDescent="0.2">
      <c r="A38" s="42">
        <v>8</v>
      </c>
      <c r="B38" s="43" t="s">
        <v>28</v>
      </c>
      <c r="C38" s="44" t="s">
        <v>21</v>
      </c>
      <c r="D38" s="42">
        <v>0.22125614918201575</v>
      </c>
      <c r="E38" s="42">
        <v>0.21190354027706526</v>
      </c>
      <c r="F38">
        <f>LN(D38/(D35+D36+D37))</f>
        <v>-1.2583610974347121</v>
      </c>
      <c r="G38">
        <f>LN(E38/(E35+E36+E37))</f>
        <v>-1.3134893207465841</v>
      </c>
      <c r="H38">
        <f t="shared" si="0"/>
        <v>-5.5128223311871949E-2</v>
      </c>
      <c r="K38">
        <f>LN(J14/I14)/LN(2)</f>
        <v>15.922090035374245</v>
      </c>
      <c r="L38">
        <f t="shared" si="1"/>
        <v>-3.4623735445153932E-3</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5</v>
      </c>
    </row>
    <row r="42" spans="1:12" ht="17" thickBot="1" x14ac:dyDescent="0.25">
      <c r="A42" s="3" t="s">
        <v>7</v>
      </c>
      <c r="D42" s="7">
        <v>0</v>
      </c>
      <c r="E42" s="3">
        <v>48</v>
      </c>
    </row>
    <row r="43" spans="1:12" ht="18" thickBot="1" x14ac:dyDescent="0.25">
      <c r="A43" s="3" t="s">
        <v>8</v>
      </c>
      <c r="B43" s="8"/>
      <c r="C43" s="9" t="s">
        <v>9</v>
      </c>
      <c r="D43" s="7" t="s">
        <v>4</v>
      </c>
      <c r="E43" s="3">
        <v>0</v>
      </c>
    </row>
    <row r="44" spans="1:12" ht="17" thickBot="1" x14ac:dyDescent="0.25">
      <c r="A44" s="7" t="s">
        <v>10</v>
      </c>
      <c r="B44" s="10" t="s">
        <v>11</v>
      </c>
      <c r="C44" s="11" t="s">
        <v>12</v>
      </c>
      <c r="D44" s="3">
        <v>14</v>
      </c>
      <c r="E44" s="3">
        <v>18</v>
      </c>
      <c r="F44" s="63" t="s">
        <v>31</v>
      </c>
      <c r="G44" s="63" t="s">
        <v>32</v>
      </c>
      <c r="H44" s="63" t="s">
        <v>33</v>
      </c>
      <c r="I44" t="s">
        <v>34</v>
      </c>
      <c r="J44" t="s">
        <v>35</v>
      </c>
      <c r="K44" t="s">
        <v>36</v>
      </c>
      <c r="L44" t="s">
        <v>37</v>
      </c>
    </row>
    <row r="45" spans="1:12" x14ac:dyDescent="0.2">
      <c r="A45" s="12">
        <v>1</v>
      </c>
      <c r="B45" s="13" t="s">
        <v>16</v>
      </c>
      <c r="C45" s="14" t="s">
        <v>17</v>
      </c>
      <c r="D45" s="12">
        <v>0.24918032786885247</v>
      </c>
      <c r="E45" s="12">
        <v>0.23884791008078676</v>
      </c>
      <c r="F45">
        <f>LN(D45/(D46+D47+D48))</f>
        <v>-1.1029886632679087</v>
      </c>
      <c r="G45">
        <f>LN(E45/(E46+E47+E48))</f>
        <v>-1.1590062033662067</v>
      </c>
      <c r="H45">
        <f>G45-F45</f>
        <v>-5.6017540098298069E-2</v>
      </c>
      <c r="I45">
        <v>43276.92</v>
      </c>
      <c r="J45">
        <v>1463141408</v>
      </c>
      <c r="K45">
        <f>LN(J45/I45)/LN(2)</f>
        <v>15.045111855749145</v>
      </c>
      <c r="L45">
        <f>H45/K45</f>
        <v>-3.7233049933684771E-3</v>
      </c>
    </row>
    <row r="46" spans="1:12" x14ac:dyDescent="0.2">
      <c r="A46" s="15">
        <v>1</v>
      </c>
      <c r="B46" s="16" t="s">
        <v>16</v>
      </c>
      <c r="C46" s="17" t="s">
        <v>15</v>
      </c>
      <c r="D46" s="15">
        <v>0.27922226458253907</v>
      </c>
      <c r="E46" s="15">
        <v>0.29171057253249033</v>
      </c>
      <c r="F46">
        <f>LN(D46/(D45+D47+D48))</f>
        <v>-0.94832270519092832</v>
      </c>
      <c r="G46">
        <f>LN(E46/(E45+E47+E48))</f>
        <v>-0.88709068526007318</v>
      </c>
      <c r="H46">
        <f t="shared" ref="H46:H76" si="2">G46-F46</f>
        <v>6.1232019930855142E-2</v>
      </c>
      <c r="I46">
        <v>41935.139999999992</v>
      </c>
      <c r="J46">
        <v>1406638768</v>
      </c>
      <c r="K46">
        <f>LN(J45/I45)/LN(2)</f>
        <v>15.045111855749145</v>
      </c>
      <c r="L46">
        <f t="shared" ref="L46:L76" si="3">H46/K46</f>
        <v>4.06989462876321E-3</v>
      </c>
    </row>
    <row r="47" spans="1:12" x14ac:dyDescent="0.2">
      <c r="A47" s="15">
        <v>1</v>
      </c>
      <c r="B47" s="16" t="s">
        <v>16</v>
      </c>
      <c r="C47" s="17" t="s">
        <v>14</v>
      </c>
      <c r="D47" s="15">
        <v>0.21570720548989705</v>
      </c>
      <c r="E47" s="15">
        <v>0.20231822971548999</v>
      </c>
      <c r="F47">
        <f>LN(D47/(D45+D46+D48))</f>
        <v>-1.2908604550332943</v>
      </c>
      <c r="G47">
        <f>LN(E47/(E45+E46+E48))</f>
        <v>-1.3718678814096672</v>
      </c>
      <c r="H47">
        <f t="shared" si="2"/>
        <v>-8.1007426376372926E-2</v>
      </c>
      <c r="I47">
        <v>42992.88</v>
      </c>
      <c r="J47">
        <v>1450397656</v>
      </c>
      <c r="K47">
        <f>LN(J45/I45)/LN(2)</f>
        <v>15.045111855749145</v>
      </c>
      <c r="L47">
        <f t="shared" si="3"/>
        <v>-5.384302034645079E-3</v>
      </c>
    </row>
    <row r="48" spans="1:12" x14ac:dyDescent="0.2">
      <c r="A48" s="15">
        <v>1</v>
      </c>
      <c r="B48" s="16" t="s">
        <v>16</v>
      </c>
      <c r="C48" s="17" t="s">
        <v>13</v>
      </c>
      <c r="D48" s="15">
        <v>0.25589020205871138</v>
      </c>
      <c r="E48" s="15">
        <v>0.26712328767123289</v>
      </c>
      <c r="F48">
        <f>LN(D48/(D45+D46+D47))</f>
        <v>-1.0674401475543644</v>
      </c>
      <c r="G48">
        <f>LN(E48/(E45+E46+E47))</f>
        <v>-1.0092671883322597</v>
      </c>
      <c r="H48">
        <f t="shared" si="2"/>
        <v>5.8172959222104748E-2</v>
      </c>
      <c r="I48">
        <v>43289.219999999994</v>
      </c>
      <c r="J48">
        <v>1434887892</v>
      </c>
      <c r="K48">
        <f>LN(J45/I45)/LN(2)</f>
        <v>15.045111855749145</v>
      </c>
      <c r="L48">
        <f t="shared" si="3"/>
        <v>3.8665687420512784E-3</v>
      </c>
    </row>
    <row r="49" spans="1:12" x14ac:dyDescent="0.2">
      <c r="A49" s="24">
        <v>2</v>
      </c>
      <c r="B49" s="25" t="s">
        <v>22</v>
      </c>
      <c r="C49" s="26" t="s">
        <v>17</v>
      </c>
      <c r="D49" s="24">
        <v>0.26222137185496985</v>
      </c>
      <c r="E49" s="24">
        <v>0.26688907422852376</v>
      </c>
      <c r="F49">
        <f>LN(D49/(D50+D51+D52))</f>
        <v>-1.0344547399875956</v>
      </c>
      <c r="G49">
        <f>LN(E49/(E50+E51+E52))</f>
        <v>-1.010463901891405</v>
      </c>
      <c r="H49">
        <f t="shared" si="2"/>
        <v>2.3990838096190625E-2</v>
      </c>
      <c r="I49">
        <v>44866.080000000002</v>
      </c>
      <c r="J49">
        <v>1549118164</v>
      </c>
      <c r="K49">
        <f>LN(J46/I46)/LN(2)</f>
        <v>15.033732686646896</v>
      </c>
      <c r="L49">
        <f t="shared" si="3"/>
        <v>1.5958004972044977E-3</v>
      </c>
    </row>
    <row r="50" spans="1:12" x14ac:dyDescent="0.2">
      <c r="A50" s="12">
        <v>2</v>
      </c>
      <c r="B50" s="13" t="s">
        <v>22</v>
      </c>
      <c r="C50" s="14" t="s">
        <v>14</v>
      </c>
      <c r="D50" s="12">
        <v>0.21228355496029838</v>
      </c>
      <c r="E50" s="12">
        <v>0.1807061440088964</v>
      </c>
      <c r="F50">
        <f>LN(D50/(D49+D51+D52))</f>
        <v>-1.3112152793972567</v>
      </c>
      <c r="G50">
        <f>LN(E50/(E49+E51+E52))</f>
        <v>-1.5115706198480112</v>
      </c>
      <c r="H50">
        <f t="shared" si="2"/>
        <v>-0.20035534045075454</v>
      </c>
      <c r="I50">
        <v>42275.519999999997</v>
      </c>
      <c r="J50">
        <v>1503315428</v>
      </c>
      <c r="K50">
        <f>LN(J46/I46)/LN(2)</f>
        <v>15.033732686646896</v>
      </c>
      <c r="L50">
        <f t="shared" si="3"/>
        <v>-1.3327052211638168E-2</v>
      </c>
    </row>
    <row r="51" spans="1:12" x14ac:dyDescent="0.2">
      <c r="A51" s="15">
        <v>2</v>
      </c>
      <c r="B51" s="16" t="s">
        <v>22</v>
      </c>
      <c r="C51" s="17" t="s">
        <v>18</v>
      </c>
      <c r="D51" s="15">
        <v>0.27800631397684877</v>
      </c>
      <c r="E51" s="15">
        <v>0.3019182652210175</v>
      </c>
      <c r="F51">
        <f>LN(D51/(D49+D50+D52))</f>
        <v>-0.95437256815464</v>
      </c>
      <c r="G51">
        <f>LN(E51/(E49+E50+E52))</f>
        <v>-0.83817985866370426</v>
      </c>
      <c r="H51">
        <f t="shared" si="2"/>
        <v>0.11619270949093574</v>
      </c>
      <c r="I51">
        <v>41065.679999999993</v>
      </c>
      <c r="J51">
        <v>1415585060</v>
      </c>
      <c r="K51">
        <f>LN(J46/I46)/LN(2)</f>
        <v>15.033732686646896</v>
      </c>
      <c r="L51">
        <f t="shared" si="3"/>
        <v>7.7287997540450622E-3</v>
      </c>
    </row>
    <row r="52" spans="1:12" x14ac:dyDescent="0.2">
      <c r="A52" s="15">
        <v>2</v>
      </c>
      <c r="B52" s="16" t="s">
        <v>22</v>
      </c>
      <c r="C52" s="17" t="s">
        <v>20</v>
      </c>
      <c r="D52" s="15">
        <v>0.24748875920788291</v>
      </c>
      <c r="E52" s="15">
        <v>0.2504865165415624</v>
      </c>
      <c r="F52">
        <f>LN(D52/(D49+D50+D51))</f>
        <v>-1.1120507708057257</v>
      </c>
      <c r="G52">
        <f>LN(E52/(E49+E50+E51))</f>
        <v>-1.0960192144238599</v>
      </c>
      <c r="H52">
        <f t="shared" si="2"/>
        <v>1.6031556381865819E-2</v>
      </c>
      <c r="I52">
        <v>41399.039999999994</v>
      </c>
      <c r="J52">
        <v>1447789256</v>
      </c>
      <c r="K52">
        <f>LN(J46/I46)/LN(2)</f>
        <v>15.033732686646896</v>
      </c>
      <c r="L52">
        <f t="shared" si="3"/>
        <v>1.0663723185729648E-3</v>
      </c>
    </row>
    <row r="53" spans="1:12" x14ac:dyDescent="0.2">
      <c r="A53" s="24">
        <v>3</v>
      </c>
      <c r="B53" s="25" t="s">
        <v>23</v>
      </c>
      <c r="C53" s="26" t="s">
        <v>17</v>
      </c>
      <c r="D53" s="24">
        <v>0.25523325358851673</v>
      </c>
      <c r="E53" s="24">
        <v>0.24275862068965517</v>
      </c>
      <c r="F53">
        <f>LN(D53/(D54+D55+D56))</f>
        <v>-1.070893230278843</v>
      </c>
      <c r="G53">
        <f>LN(E53/(E54+E55+E56))</f>
        <v>-1.1376144464713789</v>
      </c>
      <c r="H53">
        <f t="shared" si="2"/>
        <v>-6.6721216192535904E-2</v>
      </c>
      <c r="K53">
        <f>LN(J47/I47)/LN(2)</f>
        <v>15.041991216504377</v>
      </c>
      <c r="L53">
        <f t="shared" si="3"/>
        <v>-4.4356638181870522E-3</v>
      </c>
    </row>
    <row r="54" spans="1:12" x14ac:dyDescent="0.2">
      <c r="A54" s="12">
        <v>3</v>
      </c>
      <c r="B54" s="13" t="s">
        <v>23</v>
      </c>
      <c r="C54" s="14" t="s">
        <v>13</v>
      </c>
      <c r="D54" s="12">
        <v>0.24446770334928236</v>
      </c>
      <c r="E54" s="12">
        <v>0.21103448275862069</v>
      </c>
      <c r="F54">
        <f>LN(D54/(D53+D55+D56))</f>
        <v>-1.1283393219605544</v>
      </c>
      <c r="G54">
        <f>LN(E54/(E53+E55+E56))</f>
        <v>-1.3187010699873625</v>
      </c>
      <c r="H54">
        <f t="shared" si="2"/>
        <v>-0.19036174802680805</v>
      </c>
      <c r="K54">
        <f>LN(J47/I47)/LN(2)</f>
        <v>15.041991216504377</v>
      </c>
      <c r="L54">
        <f t="shared" si="3"/>
        <v>-1.2655355616611403E-2</v>
      </c>
    </row>
    <row r="55" spans="1:12" x14ac:dyDescent="0.2">
      <c r="A55" s="15">
        <v>3</v>
      </c>
      <c r="B55" s="16" t="s">
        <v>23</v>
      </c>
      <c r="C55" s="17" t="s">
        <v>19</v>
      </c>
      <c r="D55" s="15">
        <v>0.27422248803827753</v>
      </c>
      <c r="E55" s="15">
        <v>0.32827586206896553</v>
      </c>
      <c r="F55">
        <f>LN(D55/(D53+D54+D56))</f>
        <v>-0.97330373347013643</v>
      </c>
      <c r="G55">
        <f>LN(E55/(E53+E54+E56))</f>
        <v>-0.71599344941111509</v>
      </c>
      <c r="H55">
        <f t="shared" si="2"/>
        <v>0.25731028405902134</v>
      </c>
      <c r="K55">
        <f>LN(J47/I47)/LN(2)</f>
        <v>15.041991216504377</v>
      </c>
      <c r="L55">
        <f t="shared" si="3"/>
        <v>1.7106131785045539E-2</v>
      </c>
    </row>
    <row r="56" spans="1:12" x14ac:dyDescent="0.2">
      <c r="A56" s="15">
        <v>3</v>
      </c>
      <c r="B56" s="16" t="s">
        <v>23</v>
      </c>
      <c r="C56" s="17" t="s">
        <v>20</v>
      </c>
      <c r="D56" s="15">
        <v>0.22607655502392343</v>
      </c>
      <c r="E56" s="15">
        <v>0.21793103448275863</v>
      </c>
      <c r="F56">
        <f>LN(D56/(D53+D54+D55))</f>
        <v>-1.2305992794412584</v>
      </c>
      <c r="G56">
        <f>LN(E56/(E53+E54+E55))</f>
        <v>-1.277764270700785</v>
      </c>
      <c r="H56">
        <f t="shared" si="2"/>
        <v>-4.7164991259526667E-2</v>
      </c>
      <c r="K56">
        <f>LN(J47/I47)/LN(2)</f>
        <v>15.041991216504377</v>
      </c>
      <c r="L56">
        <f t="shared" si="3"/>
        <v>-3.1355550326193707E-3</v>
      </c>
    </row>
    <row r="57" spans="1:12" x14ac:dyDescent="0.2">
      <c r="A57" s="24">
        <v>4</v>
      </c>
      <c r="B57" s="25" t="s">
        <v>24</v>
      </c>
      <c r="C57" s="26" t="s">
        <v>17</v>
      </c>
      <c r="D57" s="24">
        <v>0.24199380165289255</v>
      </c>
      <c r="E57" s="24">
        <v>0.23007177937287496</v>
      </c>
      <c r="F57">
        <f>LN(D57/(D58+D59+D60))</f>
        <v>-1.1417794500237746</v>
      </c>
      <c r="G57">
        <f>LN(E57/(E58+E59+E60))</f>
        <v>-1.207905946072773</v>
      </c>
      <c r="H57">
        <f t="shared" si="2"/>
        <v>-6.6126496048998451E-2</v>
      </c>
      <c r="K57">
        <f>LN(J48/I48)/LN(2)</f>
        <v>15.016570691956364</v>
      </c>
      <c r="L57">
        <f t="shared" si="3"/>
        <v>-4.4035683915781883E-3</v>
      </c>
    </row>
    <row r="58" spans="1:12" x14ac:dyDescent="0.2">
      <c r="A58" s="12">
        <v>4</v>
      </c>
      <c r="B58" s="13" t="s">
        <v>24</v>
      </c>
      <c r="C58" s="14" t="s">
        <v>15</v>
      </c>
      <c r="D58" s="12">
        <v>0.26665805785123964</v>
      </c>
      <c r="E58" s="12">
        <v>0.28182848507744618</v>
      </c>
      <c r="F58">
        <f>LN(D58/(D57+D59+D60))</f>
        <v>-1.0116449344822995</v>
      </c>
      <c r="G58">
        <f>LN(E58/(E57+E59+E60))</f>
        <v>-0.93540974228466822</v>
      </c>
      <c r="H58">
        <f t="shared" si="2"/>
        <v>7.6235192197631307E-2</v>
      </c>
      <c r="K58">
        <f>LN(J48/I48)/LN(2)</f>
        <v>15.016570691956364</v>
      </c>
      <c r="L58">
        <f t="shared" si="3"/>
        <v>5.076737809283363E-3</v>
      </c>
    </row>
    <row r="59" spans="1:12" x14ac:dyDescent="0.2">
      <c r="A59" s="15">
        <v>4</v>
      </c>
      <c r="B59" s="16" t="s">
        <v>24</v>
      </c>
      <c r="C59" s="17" t="s">
        <v>18</v>
      </c>
      <c r="D59" s="15">
        <v>0.2456095041322314</v>
      </c>
      <c r="E59" s="15">
        <v>0.22742727616169248</v>
      </c>
      <c r="F59">
        <f>LN(D59/(D57+D58+D60))</f>
        <v>-1.1221672398423506</v>
      </c>
      <c r="G59">
        <f>LN(E59/(E57+E58+E60))</f>
        <v>-1.2228956231680812</v>
      </c>
      <c r="H59">
        <f t="shared" si="2"/>
        <v>-0.10072838332573064</v>
      </c>
      <c r="K59">
        <f>LN(J48/I48)/LN(2)</f>
        <v>15.016570691956364</v>
      </c>
      <c r="L59">
        <f t="shared" si="3"/>
        <v>-6.7078153455959067E-3</v>
      </c>
    </row>
    <row r="60" spans="1:12" x14ac:dyDescent="0.2">
      <c r="A60" s="15">
        <v>4</v>
      </c>
      <c r="B60" s="16" t="s">
        <v>24</v>
      </c>
      <c r="C60" s="17" t="s">
        <v>19</v>
      </c>
      <c r="D60" s="15">
        <v>0.24573863636363635</v>
      </c>
      <c r="E60" s="15">
        <v>0.26067245938798639</v>
      </c>
      <c r="F60">
        <f>LN(D60/(D57+D58+D59))</f>
        <v>-1.1214704267441598</v>
      </c>
      <c r="G60">
        <f>LN(E60/(E57+E58+E59))</f>
        <v>-1.0424763698047712</v>
      </c>
      <c r="H60">
        <f t="shared" si="2"/>
        <v>7.8994056939388546E-2</v>
      </c>
      <c r="K60">
        <f>LN(J48/I48)/LN(2)</f>
        <v>15.016570691956364</v>
      </c>
      <c r="L60">
        <f t="shared" si="3"/>
        <v>5.2604591660665749E-3</v>
      </c>
    </row>
    <row r="61" spans="1:12" x14ac:dyDescent="0.2">
      <c r="A61" s="15">
        <v>5</v>
      </c>
      <c r="B61" s="16" t="s">
        <v>25</v>
      </c>
      <c r="C61" s="17" t="s">
        <v>14</v>
      </c>
      <c r="D61" s="15">
        <v>0.24051928119204452</v>
      </c>
      <c r="E61" s="15">
        <v>0.24387999263758514</v>
      </c>
      <c r="F61">
        <f>LN(D61/(D62+D63+D64))</f>
        <v>-1.1498346774133139</v>
      </c>
      <c r="G61">
        <f>LN(E61/(E62+E63+E64))</f>
        <v>-1.1315238326281261</v>
      </c>
      <c r="H61">
        <f t="shared" si="2"/>
        <v>1.8310844785187852E-2</v>
      </c>
      <c r="K61">
        <f>LN(J49/I49)/LN(2)</f>
        <v>15.075462529365522</v>
      </c>
      <c r="L61">
        <f t="shared" si="3"/>
        <v>1.2146124703981799E-3</v>
      </c>
    </row>
    <row r="62" spans="1:12" x14ac:dyDescent="0.2">
      <c r="A62" s="15">
        <v>5</v>
      </c>
      <c r="B62" s="16" t="s">
        <v>25</v>
      </c>
      <c r="C62" s="17" t="s">
        <v>13</v>
      </c>
      <c r="D62" s="15">
        <v>0.26533222485131419</v>
      </c>
      <c r="E62" s="15">
        <v>0.27866740290815389</v>
      </c>
      <c r="F62">
        <f>LN(D62/(D61+D63+D64))</f>
        <v>-1.0184356709551377</v>
      </c>
      <c r="G62">
        <f>LN(E62/(E61+E63+E64))</f>
        <v>-0.9510813642022371</v>
      </c>
      <c r="H62">
        <f t="shared" si="2"/>
        <v>6.735430675290055E-2</v>
      </c>
      <c r="K62">
        <f>LN(J49/I49)/LN(2)</f>
        <v>15.075462529365522</v>
      </c>
      <c r="L62">
        <f t="shared" si="3"/>
        <v>4.467810299133507E-3</v>
      </c>
    </row>
    <row r="63" spans="1:12" x14ac:dyDescent="0.2">
      <c r="A63" s="12">
        <v>5</v>
      </c>
      <c r="B63" s="13" t="s">
        <v>25</v>
      </c>
      <c r="C63" s="14" t="s">
        <v>20</v>
      </c>
      <c r="D63" s="12">
        <v>0.23469975059154569</v>
      </c>
      <c r="E63" s="12">
        <v>0.20596355604638317</v>
      </c>
      <c r="F63">
        <f>LN(D63/(D61+D62+D64))</f>
        <v>-1.1819611995249004</v>
      </c>
      <c r="G63">
        <f>LN(E63/(E61+E62+E64))</f>
        <v>-1.3494301186371767</v>
      </c>
      <c r="H63">
        <f t="shared" si="2"/>
        <v>-0.16746891911227624</v>
      </c>
      <c r="K63">
        <f>LN(J49/I49)/LN(2)</f>
        <v>15.075462529365522</v>
      </c>
      <c r="L63">
        <f t="shared" si="3"/>
        <v>-1.1108708524601697E-2</v>
      </c>
    </row>
    <row r="64" spans="1:12" x14ac:dyDescent="0.2">
      <c r="A64" s="36">
        <v>5</v>
      </c>
      <c r="B64" s="37" t="s">
        <v>25</v>
      </c>
      <c r="C64" s="38" t="s">
        <v>21</v>
      </c>
      <c r="D64" s="36">
        <v>0.2594487433650956</v>
      </c>
      <c r="E64" s="36">
        <v>0.2714890484078778</v>
      </c>
      <c r="F64">
        <f>LN(D64/(D61+D62+D63))</f>
        <v>-1.0488356879205389</v>
      </c>
      <c r="G64">
        <f>LN(E64/(E61+E62+E63))</f>
        <v>-0.98708085738859075</v>
      </c>
      <c r="H64">
        <f t="shared" si="2"/>
        <v>6.175483053194819E-2</v>
      </c>
      <c r="K64">
        <f>LN(J49/I49)/LN(2)</f>
        <v>15.075462529365522</v>
      </c>
      <c r="L64">
        <f t="shared" si="3"/>
        <v>4.0963804866123235E-3</v>
      </c>
    </row>
    <row r="65" spans="1:12" x14ac:dyDescent="0.2">
      <c r="A65" s="15">
        <v>6</v>
      </c>
      <c r="B65" s="16" t="s">
        <v>26</v>
      </c>
      <c r="C65" s="17" t="s">
        <v>15</v>
      </c>
      <c r="D65" s="15">
        <v>0.26170996113724687</v>
      </c>
      <c r="E65" s="15">
        <v>0.27441738675045824</v>
      </c>
      <c r="F65">
        <f>LN(D65/(D66+D67+D68))</f>
        <v>-1.0370998819793722</v>
      </c>
      <c r="G65">
        <f>LN(E65/(E66+E67+E68))</f>
        <v>-0.9723246799819909</v>
      </c>
      <c r="H65">
        <f t="shared" si="2"/>
        <v>6.4775201997381293E-2</v>
      </c>
      <c r="K65">
        <f>LN(J50/I50)/LN(2)</f>
        <v>15.117965723715924</v>
      </c>
      <c r="L65">
        <f t="shared" si="3"/>
        <v>4.2846506719992654E-3</v>
      </c>
    </row>
    <row r="66" spans="1:12" x14ac:dyDescent="0.2">
      <c r="A66" s="15">
        <v>6</v>
      </c>
      <c r="B66" s="16" t="s">
        <v>26</v>
      </c>
      <c r="C66" s="17" t="s">
        <v>14</v>
      </c>
      <c r="D66" s="15">
        <v>0.24473307424831253</v>
      </c>
      <c r="E66" s="15">
        <v>0.20686043466876144</v>
      </c>
      <c r="F66">
        <f>LN(D66/(D65+D67+D68))</f>
        <v>-1.1269031070571069</v>
      </c>
      <c r="G66">
        <f>LN(E66/(E65+E67+E68))</f>
        <v>-1.3439548655661702</v>
      </c>
      <c r="H66">
        <f t="shared" si="2"/>
        <v>-0.21705175850906322</v>
      </c>
      <c r="K66">
        <f>LN(J50/I50)/LN(2)</f>
        <v>15.117965723715924</v>
      </c>
      <c r="L66">
        <f t="shared" si="3"/>
        <v>-1.4357206682150946E-2</v>
      </c>
    </row>
    <row r="67" spans="1:12" x14ac:dyDescent="0.2">
      <c r="A67" s="12">
        <v>6</v>
      </c>
      <c r="B67" s="13" t="s">
        <v>26</v>
      </c>
      <c r="C67" s="14" t="s">
        <v>18</v>
      </c>
      <c r="D67" s="12">
        <v>0.25178973205154431</v>
      </c>
      <c r="E67" s="12">
        <v>0.26865671641791045</v>
      </c>
      <c r="F67">
        <f>LN(D67/(D65+D66+D68))</f>
        <v>-1.0890897027663573</v>
      </c>
      <c r="G67">
        <f>LN(E67/(E65+E66+E68))</f>
        <v>-1.0014485402144619</v>
      </c>
      <c r="H67">
        <f t="shared" si="2"/>
        <v>8.7641162551895357E-2</v>
      </c>
      <c r="K67">
        <f>LN(J50/I50)/LN(2)</f>
        <v>15.117965723715924</v>
      </c>
      <c r="L67">
        <f t="shared" si="3"/>
        <v>5.7971531457046838E-3</v>
      </c>
    </row>
    <row r="68" spans="1:12" x14ac:dyDescent="0.2">
      <c r="A68" s="36">
        <v>6</v>
      </c>
      <c r="B68" s="37" t="s">
        <v>26</v>
      </c>
      <c r="C68" s="38" t="s">
        <v>21</v>
      </c>
      <c r="D68" s="36">
        <v>0.24176723256289631</v>
      </c>
      <c r="E68" s="36">
        <v>0.25006546216286984</v>
      </c>
      <c r="F68">
        <f>LN(D68/(D65+D66+D67))</f>
        <v>-1.1430150051846888</v>
      </c>
      <c r="G68">
        <f>LN(E68/(E65+E66+E67))</f>
        <v>-1.0982631875998061</v>
      </c>
      <c r="H68">
        <f t="shared" si="2"/>
        <v>4.4751817584882669E-2</v>
      </c>
      <c r="K68">
        <f>LN(J50/I50)/LN(2)</f>
        <v>15.117965723715924</v>
      </c>
      <c r="L68">
        <f t="shared" si="3"/>
        <v>2.9601745633461383E-3</v>
      </c>
    </row>
    <row r="69" spans="1:12" x14ac:dyDescent="0.2">
      <c r="A69" s="15">
        <v>7</v>
      </c>
      <c r="B69" s="16" t="s">
        <v>27</v>
      </c>
      <c r="C69" s="17" t="s">
        <v>15</v>
      </c>
      <c r="D69" s="15">
        <v>0.26235592889236181</v>
      </c>
      <c r="E69" s="15">
        <v>0.2599297487165631</v>
      </c>
      <c r="F69">
        <f>LN(D69/(D70+D71+D72))</f>
        <v>-1.0337593307421535</v>
      </c>
      <c r="G69">
        <f>LN(E69/(E70+E71+E72))</f>
        <v>-1.0463337185973716</v>
      </c>
      <c r="H69">
        <f t="shared" si="2"/>
        <v>-1.2574387855218028E-2</v>
      </c>
      <c r="K69">
        <f>LN(J51/I51)/LN(2)</f>
        <v>15.073105727646785</v>
      </c>
      <c r="L69">
        <f t="shared" si="3"/>
        <v>-8.3422674015709586E-4</v>
      </c>
    </row>
    <row r="70" spans="1:12" x14ac:dyDescent="0.2">
      <c r="A70" s="15">
        <v>7</v>
      </c>
      <c r="B70" s="16" t="s">
        <v>27</v>
      </c>
      <c r="C70" s="17" t="s">
        <v>13</v>
      </c>
      <c r="D70" s="15">
        <v>0.24975581168196914</v>
      </c>
      <c r="E70" s="15">
        <v>0.25452580383680085</v>
      </c>
      <c r="F70">
        <f>LN(D70/(D69+D71+D72))</f>
        <v>-1.0999150507074953</v>
      </c>
      <c r="G70">
        <f>LN(E70/(E69+E71+E72))</f>
        <v>-1.074618299640923</v>
      </c>
      <c r="H70">
        <f t="shared" si="2"/>
        <v>2.5296751066572254E-2</v>
      </c>
      <c r="K70">
        <f>LN(J51/I51)/LN(2)</f>
        <v>15.073105727646785</v>
      </c>
      <c r="L70">
        <f t="shared" si="3"/>
        <v>1.6782706579290734E-3</v>
      </c>
    </row>
    <row r="71" spans="1:12" x14ac:dyDescent="0.2">
      <c r="A71" s="12">
        <v>7</v>
      </c>
      <c r="B71" s="13" t="s">
        <v>27</v>
      </c>
      <c r="C71" s="14" t="s">
        <v>19</v>
      </c>
      <c r="D71" s="12">
        <v>0.23715569447157647</v>
      </c>
      <c r="E71" s="12">
        <v>0.24804106998108622</v>
      </c>
      <c r="F71">
        <f>LN(D71/(D69+D70+D72))</f>
        <v>-1.1683370906543427</v>
      </c>
      <c r="G71">
        <f>LN(E71/(E69+E70+E72))</f>
        <v>-1.1090873709054003</v>
      </c>
      <c r="H71">
        <f t="shared" si="2"/>
        <v>5.9249719748942331E-2</v>
      </c>
      <c r="K71">
        <f>LN(J51/I51)/LN(2)</f>
        <v>15.073105727646785</v>
      </c>
      <c r="L71">
        <f t="shared" si="3"/>
        <v>3.930823601951368E-3</v>
      </c>
    </row>
    <row r="72" spans="1:12" x14ac:dyDescent="0.2">
      <c r="A72" s="36">
        <v>7</v>
      </c>
      <c r="B72" s="37" t="s">
        <v>27</v>
      </c>
      <c r="C72" s="38" t="s">
        <v>21</v>
      </c>
      <c r="D72" s="36">
        <v>0.25073256495409257</v>
      </c>
      <c r="E72" s="36">
        <v>0.23750337746554986</v>
      </c>
      <c r="F72">
        <f>LN(D72/(D69+D70+D71))</f>
        <v>-1.0947090830881561</v>
      </c>
      <c r="G72">
        <f>LN(E72/(E69+E70+E71))</f>
        <v>-1.1664162347275822</v>
      </c>
      <c r="H72">
        <f t="shared" si="2"/>
        <v>-7.1707151639426092E-2</v>
      </c>
      <c r="K72">
        <f>LN(J51/I51)/LN(2)</f>
        <v>15.073105727646785</v>
      </c>
      <c r="L72">
        <f t="shared" si="3"/>
        <v>-4.7572910941573428E-3</v>
      </c>
    </row>
    <row r="73" spans="1:12" x14ac:dyDescent="0.2">
      <c r="A73" s="15">
        <v>8</v>
      </c>
      <c r="B73" s="16" t="s">
        <v>28</v>
      </c>
      <c r="C73" s="17" t="s">
        <v>18</v>
      </c>
      <c r="D73" s="15">
        <v>0.26610558530986994</v>
      </c>
      <c r="E73" s="15">
        <v>0.28586746729573237</v>
      </c>
      <c r="F73">
        <f>LN(D73/(D74+D75+D76))</f>
        <v>-1.0144720017931217</v>
      </c>
      <c r="G73">
        <f>LN(E73/(E74+E75+E76))</f>
        <v>-0.91554026279578093</v>
      </c>
      <c r="H73">
        <f t="shared" si="2"/>
        <v>9.8931738997340757E-2</v>
      </c>
      <c r="K73">
        <f>LN(J52/I52)/LN(2)</f>
        <v>15.093894776129337</v>
      </c>
      <c r="L73">
        <f t="shared" si="3"/>
        <v>6.5544208744451517E-3</v>
      </c>
    </row>
    <row r="74" spans="1:12" x14ac:dyDescent="0.2">
      <c r="A74" s="15">
        <v>8</v>
      </c>
      <c r="B74" s="16" t="s">
        <v>28</v>
      </c>
      <c r="C74" s="17" t="s">
        <v>19</v>
      </c>
      <c r="D74" s="15">
        <v>0.26159143075745983</v>
      </c>
      <c r="E74" s="15">
        <v>0.27064121809993569</v>
      </c>
      <c r="F74">
        <f>LN(D74/(D73+D75+D76))</f>
        <v>-1.0377134262678347</v>
      </c>
      <c r="G74">
        <f>LN(E74/(E73+E75+E76))</f>
        <v>-0.99137174190603705</v>
      </c>
      <c r="H74">
        <f t="shared" si="2"/>
        <v>4.6341684361797642E-2</v>
      </c>
      <c r="K74">
        <f>LN(J52/I52)/LN(2)</f>
        <v>15.093894776129337</v>
      </c>
      <c r="L74">
        <f t="shared" si="3"/>
        <v>3.0702270718811421E-3</v>
      </c>
    </row>
    <row r="75" spans="1:12" x14ac:dyDescent="0.2">
      <c r="A75" s="15">
        <v>8</v>
      </c>
      <c r="B75" s="16" t="s">
        <v>28</v>
      </c>
      <c r="C75" s="17" t="s">
        <v>20</v>
      </c>
      <c r="D75" s="15">
        <v>0.24422341239479725</v>
      </c>
      <c r="E75" s="15">
        <v>0.23096718850525413</v>
      </c>
      <c r="F75">
        <f>LN(D75/(D73+D74+D76))</f>
        <v>-1.1296623825308707</v>
      </c>
      <c r="G75">
        <f>LN(E75/(E73+E74+E76))</f>
        <v>-1.2028579770086896</v>
      </c>
      <c r="H75">
        <f t="shared" si="2"/>
        <v>-7.3195594477818871E-2</v>
      </c>
      <c r="K75">
        <f>LN(J52/I52)/LN(2)</f>
        <v>15.093894776129337</v>
      </c>
      <c r="L75">
        <f t="shared" si="3"/>
        <v>-4.8493510497751779E-3</v>
      </c>
    </row>
    <row r="76" spans="1:12" x14ac:dyDescent="0.2">
      <c r="A76" s="42">
        <v>8</v>
      </c>
      <c r="B76" s="43" t="s">
        <v>28</v>
      </c>
      <c r="C76" s="44" t="s">
        <v>21</v>
      </c>
      <c r="D76" s="42">
        <v>0.22807957153787295</v>
      </c>
      <c r="E76" s="42">
        <v>0.21252412609907789</v>
      </c>
      <c r="F76">
        <f>LN(D76/(D73+D74+D75))</f>
        <v>-1.2191869067303081</v>
      </c>
      <c r="G76">
        <f>LN(E76/(E73+E74+E75))</f>
        <v>-1.3097772174103928</v>
      </c>
      <c r="H76">
        <f t="shared" si="2"/>
        <v>-9.0590310680084718E-2</v>
      </c>
      <c r="K76">
        <f>LN(J52/I52)/LN(2)</f>
        <v>15.093894776129337</v>
      </c>
      <c r="L76">
        <f t="shared" si="3"/>
        <v>-6.001784961648951E-3</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5</v>
      </c>
    </row>
    <row r="80" spans="1:12" ht="17" thickBot="1" x14ac:dyDescent="0.25">
      <c r="A80" s="3" t="s">
        <v>7</v>
      </c>
      <c r="D80" s="3">
        <v>0</v>
      </c>
      <c r="E80" s="3">
        <v>48</v>
      </c>
    </row>
    <row r="81" spans="1:12" ht="18" thickBot="1" x14ac:dyDescent="0.25">
      <c r="A81" s="3" t="s">
        <v>8</v>
      </c>
      <c r="B81" s="8"/>
      <c r="C81" s="9" t="s">
        <v>9</v>
      </c>
      <c r="D81" s="3" t="s">
        <v>4</v>
      </c>
      <c r="E81" s="3">
        <v>0</v>
      </c>
    </row>
    <row r="82" spans="1:12" ht="17" thickBot="1" x14ac:dyDescent="0.25">
      <c r="A82" s="7" t="s">
        <v>10</v>
      </c>
      <c r="B82" s="10" t="s">
        <v>11</v>
      </c>
      <c r="C82" s="11" t="s">
        <v>12</v>
      </c>
      <c r="D82" s="3">
        <v>27</v>
      </c>
      <c r="E82" s="3">
        <v>31</v>
      </c>
      <c r="F82" s="63" t="s">
        <v>31</v>
      </c>
      <c r="G82" s="63" t="s">
        <v>32</v>
      </c>
      <c r="H82" s="63" t="s">
        <v>33</v>
      </c>
      <c r="I82" t="s">
        <v>34</v>
      </c>
      <c r="J82" t="s">
        <v>35</v>
      </c>
      <c r="K82" t="s">
        <v>36</v>
      </c>
      <c r="L82" t="s">
        <v>37</v>
      </c>
    </row>
    <row r="83" spans="1:12" x14ac:dyDescent="0.2">
      <c r="A83" s="12">
        <v>1</v>
      </c>
      <c r="B83" s="13" t="s">
        <v>16</v>
      </c>
      <c r="C83" s="14" t="s">
        <v>17</v>
      </c>
      <c r="D83" s="12">
        <v>0.22725741239892194</v>
      </c>
      <c r="E83" s="12">
        <v>0.2262852649169369</v>
      </c>
      <c r="F83">
        <f>LN(D83/(D84+D85+D86))</f>
        <v>-1.2238626383894156</v>
      </c>
      <c r="G83">
        <f>LN(E83/(E84+E85+E86))</f>
        <v>-1.2294068088606227</v>
      </c>
      <c r="H83">
        <f>G83-F83</f>
        <v>-5.5441704712071438E-3</v>
      </c>
      <c r="I83">
        <v>33207.839999999997</v>
      </c>
      <c r="J83">
        <v>1952520507.9999998</v>
      </c>
      <c r="K83">
        <f>LN(J83/I83)/LN(2)</f>
        <v>15.843454290044781</v>
      </c>
      <c r="L83">
        <f>H83/K83</f>
        <v>-3.4993445051252603E-4</v>
      </c>
    </row>
    <row r="84" spans="1:12" x14ac:dyDescent="0.2">
      <c r="A84" s="15">
        <v>1</v>
      </c>
      <c r="B84" s="16" t="s">
        <v>16</v>
      </c>
      <c r="C84" s="17" t="s">
        <v>15</v>
      </c>
      <c r="D84" s="15">
        <v>0.27383760107816713</v>
      </c>
      <c r="E84" s="15">
        <v>0.2823159343359874</v>
      </c>
      <c r="F84">
        <f>LN(D84/(D83+D85+D86))</f>
        <v>-0.97523844590601971</v>
      </c>
      <c r="G84">
        <f>LN(E84/(E83+E85+E86))</f>
        <v>-0.93300267388797087</v>
      </c>
      <c r="H84">
        <f t="shared" ref="H84:H114" si="4">G84-F84</f>
        <v>4.2235772018048845E-2</v>
      </c>
      <c r="I84">
        <v>30607.5</v>
      </c>
      <c r="J84">
        <v>1938943555.9999998</v>
      </c>
      <c r="K84">
        <f>LN(J83/I83)/LN(2)</f>
        <v>15.843454290044781</v>
      </c>
      <c r="L84">
        <f t="shared" ref="L84:L114" si="5">H84/K84</f>
        <v>2.6658184032877005E-3</v>
      </c>
    </row>
    <row r="85" spans="1:12" x14ac:dyDescent="0.2">
      <c r="A85" s="15">
        <v>1</v>
      </c>
      <c r="B85" s="16" t="s">
        <v>16</v>
      </c>
      <c r="C85" s="17" t="s">
        <v>14</v>
      </c>
      <c r="D85" s="15">
        <v>0.23660714285714285</v>
      </c>
      <c r="E85" s="15">
        <v>0.23523051213997836</v>
      </c>
      <c r="F85">
        <f>LN(D85/(D83+D84+D86))</f>
        <v>-1.1713716429505381</v>
      </c>
      <c r="G85">
        <f>LN(E85/(E83+E84+E86))</f>
        <v>-1.179008529264064</v>
      </c>
      <c r="H85">
        <f t="shared" si="4"/>
        <v>-7.6368863135258813E-3</v>
      </c>
      <c r="I85">
        <v>30563.699999999997</v>
      </c>
      <c r="J85">
        <v>1988020507.9999998</v>
      </c>
      <c r="K85">
        <f>LN(J83/I83)/LN(2)</f>
        <v>15.843454290044781</v>
      </c>
      <c r="L85">
        <f t="shared" si="5"/>
        <v>-4.8202154490542581E-4</v>
      </c>
    </row>
    <row r="86" spans="1:12" x14ac:dyDescent="0.2">
      <c r="A86" s="15">
        <v>1</v>
      </c>
      <c r="B86" s="16" t="s">
        <v>16</v>
      </c>
      <c r="C86" s="17" t="s">
        <v>13</v>
      </c>
      <c r="D86" s="15">
        <v>0.26229784366576819</v>
      </c>
      <c r="E86" s="15">
        <v>0.25616828860709723</v>
      </c>
      <c r="F86">
        <f>LN(D86/(D83+D84+D85))</f>
        <v>-1.0340594949674</v>
      </c>
      <c r="G86">
        <f>LN(E86/(E83+E84+E85))</f>
        <v>-1.0659802090097308</v>
      </c>
      <c r="H86">
        <f t="shared" si="4"/>
        <v>-3.1920714042330767E-2</v>
      </c>
      <c r="I86">
        <v>32510.519999999997</v>
      </c>
      <c r="J86">
        <v>1881850000</v>
      </c>
      <c r="K86">
        <f>LN(J83/I83)/LN(2)</f>
        <v>15.843454290044781</v>
      </c>
      <c r="L86">
        <f t="shared" si="5"/>
        <v>-2.014757227682862E-3</v>
      </c>
    </row>
    <row r="87" spans="1:12" x14ac:dyDescent="0.2">
      <c r="A87" s="24">
        <v>2</v>
      </c>
      <c r="B87" s="25" t="s">
        <v>22</v>
      </c>
      <c r="C87" s="26" t="s">
        <v>17</v>
      </c>
      <c r="D87" s="24">
        <v>0.25404796064767371</v>
      </c>
      <c r="E87" s="24">
        <v>0.2619106090373281</v>
      </c>
      <c r="F87">
        <f>LN(D87/(D88+D89+D90))</f>
        <v>-1.0771382370830676</v>
      </c>
      <c r="G87">
        <f>LN(E87/(E88+E89+E90))</f>
        <v>-1.0360616845678114</v>
      </c>
      <c r="H87">
        <f t="shared" si="4"/>
        <v>4.1076552515256104E-2</v>
      </c>
      <c r="I87">
        <v>33093.119999999995</v>
      </c>
      <c r="J87">
        <v>1899216407.9999998</v>
      </c>
      <c r="K87">
        <f>LN(J84/I84)/LN(2)</f>
        <v>15.95102606931621</v>
      </c>
      <c r="L87">
        <f t="shared" si="5"/>
        <v>2.5751667846792615E-3</v>
      </c>
    </row>
    <row r="88" spans="1:12" x14ac:dyDescent="0.2">
      <c r="A88" s="12">
        <v>2</v>
      </c>
      <c r="B88" s="13" t="s">
        <v>22</v>
      </c>
      <c r="C88" s="14" t="s">
        <v>14</v>
      </c>
      <c r="D88" s="12">
        <v>0.22832547653207624</v>
      </c>
      <c r="E88" s="12">
        <v>0.22003929273084477</v>
      </c>
      <c r="F88">
        <f>LN(D88/(D87+D89+D90))</f>
        <v>-1.2177907197467648</v>
      </c>
      <c r="G88">
        <f>LN(E88/(E87+E89+E90))</f>
        <v>-1.2654374093920961</v>
      </c>
      <c r="H88">
        <f t="shared" si="4"/>
        <v>-4.7646689645331364E-2</v>
      </c>
      <c r="I88">
        <v>35079.479999999996</v>
      </c>
      <c r="J88">
        <v>1978594728</v>
      </c>
      <c r="K88">
        <f>LN(J84/I84)/LN(2)</f>
        <v>15.95102606931621</v>
      </c>
      <c r="L88">
        <f t="shared" si="5"/>
        <v>-2.9870611105692895E-3</v>
      </c>
    </row>
    <row r="89" spans="1:12" x14ac:dyDescent="0.2">
      <c r="A89" s="15">
        <v>2</v>
      </c>
      <c r="B89" s="16" t="s">
        <v>22</v>
      </c>
      <c r="C89" s="17" t="s">
        <v>18</v>
      </c>
      <c r="D89" s="15">
        <v>0.28345972535355607</v>
      </c>
      <c r="E89" s="15">
        <v>0.28438113948919452</v>
      </c>
      <c r="F89">
        <f>LN(D89/(D87+D88+D90))</f>
        <v>-0.92736440511066787</v>
      </c>
      <c r="G89">
        <f>LN(E89/(E87+E88+E90))</f>
        <v>-0.92283232862220954</v>
      </c>
      <c r="H89">
        <f t="shared" si="4"/>
        <v>4.5320764884583253E-3</v>
      </c>
      <c r="I89">
        <v>27740.04</v>
      </c>
      <c r="J89">
        <v>1857825780</v>
      </c>
      <c r="K89">
        <f>LN(J84/I84)/LN(2)</f>
        <v>15.95102606931621</v>
      </c>
      <c r="L89">
        <f t="shared" si="5"/>
        <v>2.8412444871971841E-4</v>
      </c>
    </row>
    <row r="90" spans="1:12" x14ac:dyDescent="0.2">
      <c r="A90" s="15">
        <v>2</v>
      </c>
      <c r="B90" s="16" t="s">
        <v>22</v>
      </c>
      <c r="C90" s="17" t="s">
        <v>20</v>
      </c>
      <c r="D90" s="15">
        <v>0.23416683746669401</v>
      </c>
      <c r="E90" s="15">
        <v>0.2336689587426326</v>
      </c>
      <c r="F90">
        <f>LN(D90/(D87+D88+D89))</f>
        <v>-1.184930500601985</v>
      </c>
      <c r="G90">
        <f>LN(E90/(E87+E88+E89))</f>
        <v>-1.1877088376378935</v>
      </c>
      <c r="H90">
        <f t="shared" si="4"/>
        <v>-2.7783370359084625E-3</v>
      </c>
      <c r="I90">
        <v>27653.16</v>
      </c>
      <c r="J90">
        <v>1803558204</v>
      </c>
      <c r="K90">
        <f>LN(J84/I84)/LN(2)</f>
        <v>15.95102606931621</v>
      </c>
      <c r="L90">
        <f t="shared" si="5"/>
        <v>-1.7417920476306791E-4</v>
      </c>
    </row>
    <row r="91" spans="1:12" x14ac:dyDescent="0.2">
      <c r="A91" s="24">
        <v>3</v>
      </c>
      <c r="B91" s="25" t="s">
        <v>23</v>
      </c>
      <c r="C91" s="26" t="s">
        <v>17</v>
      </c>
      <c r="D91" s="24">
        <v>0.24839458942478482</v>
      </c>
      <c r="E91" s="24">
        <v>0.239255406515193</v>
      </c>
      <c r="F91">
        <f>LN(D91/(D92+D93+D94))</f>
        <v>-1.1071928981380337</v>
      </c>
      <c r="G91">
        <f>LN(E91/(E92+E93+E94))</f>
        <v>-1.1567660540869684</v>
      </c>
      <c r="H91">
        <f t="shared" si="4"/>
        <v>-4.9573155948934744E-2</v>
      </c>
      <c r="K91">
        <f>LN(J85/I85)/LN(2)</f>
        <v>15.989153909303649</v>
      </c>
      <c r="L91">
        <f t="shared" si="5"/>
        <v>-3.1004239642780278E-3</v>
      </c>
    </row>
    <row r="92" spans="1:12" x14ac:dyDescent="0.2">
      <c r="A92" s="12">
        <v>3</v>
      </c>
      <c r="B92" s="13" t="s">
        <v>23</v>
      </c>
      <c r="C92" s="14" t="s">
        <v>13</v>
      </c>
      <c r="D92" s="12">
        <v>0.24593523705424236</v>
      </c>
      <c r="E92" s="12">
        <v>0.21817684095264167</v>
      </c>
      <c r="F92">
        <f>LN(D92/(D91+D93+D94))</f>
        <v>-1.1204100195552453</v>
      </c>
      <c r="G92">
        <f>LN(E92/(E91+E93+E94))</f>
        <v>-1.2763226446692599</v>
      </c>
      <c r="H92">
        <f t="shared" si="4"/>
        <v>-0.1559126251140146</v>
      </c>
      <c r="K92">
        <f>LN(J85/I85)/LN(2)</f>
        <v>15.989153909303649</v>
      </c>
      <c r="L92">
        <f t="shared" si="5"/>
        <v>-9.7511491851544028E-3</v>
      </c>
    </row>
    <row r="93" spans="1:12" x14ac:dyDescent="0.2">
      <c r="A93" s="15">
        <v>3</v>
      </c>
      <c r="B93" s="16" t="s">
        <v>23</v>
      </c>
      <c r="C93" s="17" t="s">
        <v>19</v>
      </c>
      <c r="D93" s="15">
        <v>0.27339800519196611</v>
      </c>
      <c r="E93" s="15">
        <v>0.29345743224746784</v>
      </c>
      <c r="F93">
        <f>LN(D93/(D91+D92+D94))</f>
        <v>-0.97745023721923174</v>
      </c>
      <c r="G93">
        <f>LN(E93/(E91+E92+E94))</f>
        <v>-0.87865085808786669</v>
      </c>
      <c r="H93">
        <f t="shared" si="4"/>
        <v>9.879937913136505E-2</v>
      </c>
      <c r="K93">
        <f>LN(J85/I85)/LN(2)</f>
        <v>15.989153909303649</v>
      </c>
      <c r="L93">
        <f t="shared" si="5"/>
        <v>6.1791499219903314E-3</v>
      </c>
    </row>
    <row r="94" spans="1:12" x14ac:dyDescent="0.2">
      <c r="A94" s="15">
        <v>3</v>
      </c>
      <c r="B94" s="16" t="s">
        <v>23</v>
      </c>
      <c r="C94" s="17" t="s">
        <v>20</v>
      </c>
      <c r="D94" s="15">
        <v>0.23227216832900668</v>
      </c>
      <c r="E94" s="15">
        <v>0.24911032028469751</v>
      </c>
      <c r="F94">
        <f>LN(D94/(D91+D92+D93))</f>
        <v>-1.1955254610678907</v>
      </c>
      <c r="G94">
        <f>LN(E94/(E91+E92+E93))</f>
        <v>-1.1033628914267075</v>
      </c>
      <c r="H94">
        <f t="shared" si="4"/>
        <v>9.216256964118319E-2</v>
      </c>
      <c r="K94">
        <f>LN(J85/I85)/LN(2)</f>
        <v>15.989153909303649</v>
      </c>
      <c r="L94">
        <f t="shared" si="5"/>
        <v>5.764067952811207E-3</v>
      </c>
    </row>
    <row r="95" spans="1:12" x14ac:dyDescent="0.2">
      <c r="A95" s="24">
        <v>4</v>
      </c>
      <c r="B95" s="25" t="s">
        <v>24</v>
      </c>
      <c r="C95" s="26" t="s">
        <v>17</v>
      </c>
      <c r="D95" s="24">
        <v>0.22419481539670072</v>
      </c>
      <c r="E95" s="24">
        <v>0.22998805256869773</v>
      </c>
      <c r="F95">
        <f>LN(D95/(D96+D97+D98))</f>
        <v>-1.2413860524282883</v>
      </c>
      <c r="G95">
        <f>LN(E95/(E96+E97+E98))</f>
        <v>-1.2083786686514031</v>
      </c>
      <c r="H95">
        <f t="shared" si="4"/>
        <v>3.3007383776885169E-2</v>
      </c>
      <c r="K95">
        <f>LN(J86/I86)/LN(2)</f>
        <v>15.820885479735608</v>
      </c>
      <c r="L95">
        <f t="shared" si="5"/>
        <v>2.0863170913640147E-3</v>
      </c>
    </row>
    <row r="96" spans="1:12" x14ac:dyDescent="0.2">
      <c r="A96" s="12">
        <v>4</v>
      </c>
      <c r="B96" s="13" t="s">
        <v>24</v>
      </c>
      <c r="C96" s="14" t="s">
        <v>15</v>
      </c>
      <c r="D96" s="12">
        <v>0.27305577376276513</v>
      </c>
      <c r="E96" s="12">
        <v>0.27618478693747517</v>
      </c>
      <c r="F96">
        <f>LN(D96/(D95+D97+D98))</f>
        <v>-0.97917368308166219</v>
      </c>
      <c r="G96">
        <f>LN(E96/(E95+E97+E98))</f>
        <v>-0.96346596965278786</v>
      </c>
      <c r="H96">
        <f t="shared" si="4"/>
        <v>1.5707713428874337E-2</v>
      </c>
      <c r="K96">
        <f>LN(J86/I86)/LN(2)</f>
        <v>15.820885479735608</v>
      </c>
      <c r="L96">
        <f t="shared" si="5"/>
        <v>9.9284666771615095E-4</v>
      </c>
    </row>
    <row r="97" spans="1:12" x14ac:dyDescent="0.2">
      <c r="A97" s="15">
        <v>4</v>
      </c>
      <c r="B97" s="16" t="s">
        <v>24</v>
      </c>
      <c r="C97" s="17" t="s">
        <v>18</v>
      </c>
      <c r="D97" s="15">
        <v>0.24776119402985075</v>
      </c>
      <c r="E97" s="15">
        <v>0.23297491039426524</v>
      </c>
      <c r="F97">
        <f>LN(D97/(D95+D96+D98))</f>
        <v>-1.1105884797148253</v>
      </c>
      <c r="G97">
        <f>LN(E97/(E95+E96+E98))</f>
        <v>-1.1915887451262144</v>
      </c>
      <c r="H97">
        <f t="shared" si="4"/>
        <v>-8.100026541138905E-2</v>
      </c>
      <c r="K97">
        <f>LN(J86/I86)/LN(2)</f>
        <v>15.820885479735608</v>
      </c>
      <c r="L97">
        <f t="shared" si="5"/>
        <v>-5.1198313466802679E-3</v>
      </c>
    </row>
    <row r="98" spans="1:12" x14ac:dyDescent="0.2">
      <c r="A98" s="15">
        <v>4</v>
      </c>
      <c r="B98" s="16" t="s">
        <v>24</v>
      </c>
      <c r="C98" s="17" t="s">
        <v>19</v>
      </c>
      <c r="D98" s="15">
        <v>0.2549882168106834</v>
      </c>
      <c r="E98" s="15">
        <v>0.26085225009956192</v>
      </c>
      <c r="F98">
        <f>LN(D98/(D95+D96+D97))</f>
        <v>-1.0721826991107597</v>
      </c>
      <c r="G98">
        <f>LN(E98/(E95+E96+E97))</f>
        <v>-1.041543677710894</v>
      </c>
      <c r="H98">
        <f t="shared" si="4"/>
        <v>3.063902139986574E-2</v>
      </c>
      <c r="K98">
        <f>LN(J86/I86)/LN(2)</f>
        <v>15.820885479735608</v>
      </c>
      <c r="L98">
        <f t="shared" si="5"/>
        <v>1.93661861967904E-3</v>
      </c>
    </row>
    <row r="99" spans="1:12" x14ac:dyDescent="0.2">
      <c r="A99" s="15">
        <v>5</v>
      </c>
      <c r="B99" s="16" t="s">
        <v>25</v>
      </c>
      <c r="C99" s="17" t="s">
        <v>14</v>
      </c>
      <c r="D99" s="15">
        <v>0.25026141512722205</v>
      </c>
      <c r="E99" s="15">
        <v>0.25136244867487867</v>
      </c>
      <c r="F99">
        <f>LN(D99/(D100+D101+D102))</f>
        <v>-1.0972185602195057</v>
      </c>
      <c r="G99">
        <f>LN(E99/(E100+E101+E102))</f>
        <v>-1.0913590401171096</v>
      </c>
      <c r="H99">
        <f t="shared" si="4"/>
        <v>5.8595201023960986E-3</v>
      </c>
      <c r="K99">
        <f>LN(J87/I87)/LN(2)</f>
        <v>15.808513464026737</v>
      </c>
      <c r="L99">
        <f t="shared" si="5"/>
        <v>3.7065598329215479E-4</v>
      </c>
    </row>
    <row r="100" spans="1:12" x14ac:dyDescent="0.2">
      <c r="A100" s="15">
        <v>5</v>
      </c>
      <c r="B100" s="16" t="s">
        <v>25</v>
      </c>
      <c r="C100" s="17" t="s">
        <v>13</v>
      </c>
      <c r="D100" s="15">
        <v>0.25730219588706865</v>
      </c>
      <c r="E100" s="15">
        <v>0.2553938036580814</v>
      </c>
      <c r="F100">
        <f>LN(D100/(D99+D101+D102))</f>
        <v>-1.0600379844469459</v>
      </c>
      <c r="G100">
        <f>LN(E100/(E99+E101+E102))</f>
        <v>-1.070048801128463</v>
      </c>
      <c r="H100">
        <f t="shared" si="4"/>
        <v>-1.0010816681517154E-2</v>
      </c>
      <c r="K100">
        <f>LN(J87/I87)/LN(2)</f>
        <v>15.808513464026737</v>
      </c>
      <c r="L100">
        <f t="shared" si="5"/>
        <v>-6.3325477783204571E-4</v>
      </c>
    </row>
    <row r="101" spans="1:12" x14ac:dyDescent="0.2">
      <c r="A101" s="12">
        <v>5</v>
      </c>
      <c r="B101" s="13" t="s">
        <v>25</v>
      </c>
      <c r="C101" s="14" t="s">
        <v>20</v>
      </c>
      <c r="D101" s="12">
        <v>0.22070407807598458</v>
      </c>
      <c r="E101" s="12">
        <v>0.21052631578947367</v>
      </c>
      <c r="F101">
        <f>LN(D101/(D99+D100+D102))</f>
        <v>-1.2615680568293688</v>
      </c>
      <c r="G101">
        <f>LN(E101/(E99+E100+E102))</f>
        <v>-1.3217558399823195</v>
      </c>
      <c r="H101">
        <f t="shared" si="4"/>
        <v>-6.0187783152950702E-2</v>
      </c>
      <c r="K101">
        <f>LN(J87/I87)/LN(2)</f>
        <v>15.808513464026737</v>
      </c>
      <c r="L101">
        <f t="shared" si="5"/>
        <v>-3.8073018876766482E-3</v>
      </c>
    </row>
    <row r="102" spans="1:12" x14ac:dyDescent="0.2">
      <c r="A102" s="36">
        <v>5</v>
      </c>
      <c r="B102" s="37" t="s">
        <v>25</v>
      </c>
      <c r="C102" s="38" t="s">
        <v>21</v>
      </c>
      <c r="D102" s="36">
        <v>0.27173231090972466</v>
      </c>
      <c r="E102" s="36">
        <v>0.28271743187756626</v>
      </c>
      <c r="F102">
        <f>LN(D102/(D99+D100+D101))</f>
        <v>-0.98585125477000168</v>
      </c>
      <c r="G102">
        <f>LN(E102/(E99+E100+E101))</f>
        <v>-0.93102193585802462</v>
      </c>
      <c r="H102">
        <f t="shared" si="4"/>
        <v>5.4829318911977065E-2</v>
      </c>
      <c r="K102">
        <f>LN(J87/I87)/LN(2)</f>
        <v>15.808513464026737</v>
      </c>
      <c r="L102">
        <f t="shared" si="5"/>
        <v>3.4683412223891017E-3</v>
      </c>
    </row>
    <row r="103" spans="1:12" x14ac:dyDescent="0.2">
      <c r="A103" s="15">
        <v>6</v>
      </c>
      <c r="B103" s="16" t="s">
        <v>26</v>
      </c>
      <c r="C103" s="17" t="s">
        <v>15</v>
      </c>
      <c r="D103" s="15">
        <v>0.28068259385665528</v>
      </c>
      <c r="E103" s="15">
        <v>0.29033935769080743</v>
      </c>
      <c r="F103">
        <f>LN(D103/(D104+D105+D106))</f>
        <v>-0.94107824363423009</v>
      </c>
      <c r="G103">
        <f>LN(E103/(E104+E105+E106))</f>
        <v>-0.89373644942812569</v>
      </c>
      <c r="H103">
        <f t="shared" si="4"/>
        <v>4.7341794206104404E-2</v>
      </c>
      <c r="K103">
        <f>LN(J88/I88)/LN(2)</f>
        <v>15.783489250272302</v>
      </c>
      <c r="L103">
        <f t="shared" si="5"/>
        <v>2.9994504672208426E-3</v>
      </c>
    </row>
    <row r="104" spans="1:12" x14ac:dyDescent="0.2">
      <c r="A104" s="15">
        <v>6</v>
      </c>
      <c r="B104" s="16" t="s">
        <v>26</v>
      </c>
      <c r="C104" s="17" t="s">
        <v>14</v>
      </c>
      <c r="D104" s="15">
        <v>0.23918088737201365</v>
      </c>
      <c r="E104" s="15">
        <v>0.21661682486022624</v>
      </c>
      <c r="F104">
        <f>LN(D104/(D103+D105+D106))</f>
        <v>-1.1571755160731998</v>
      </c>
      <c r="G104">
        <f>LN(E104/(E103+E105+E106))</f>
        <v>-1.2854919356320675</v>
      </c>
      <c r="H104">
        <f t="shared" si="4"/>
        <v>-0.12831641955886774</v>
      </c>
      <c r="K104">
        <f>LN(J88/I88)/LN(2)</f>
        <v>15.783489250272302</v>
      </c>
      <c r="L104">
        <f t="shared" si="5"/>
        <v>-8.1297878766986836E-3</v>
      </c>
    </row>
    <row r="105" spans="1:12" x14ac:dyDescent="0.2">
      <c r="A105" s="12">
        <v>6</v>
      </c>
      <c r="B105" s="13" t="s">
        <v>26</v>
      </c>
      <c r="C105" s="14" t="s">
        <v>18</v>
      </c>
      <c r="D105" s="12">
        <v>0.24191126279863484</v>
      </c>
      <c r="E105" s="12">
        <v>0.24535170979066434</v>
      </c>
      <c r="F105">
        <f>LN(D105/(D103+D104+D106))</f>
        <v>-1.1422294700765809</v>
      </c>
      <c r="G105">
        <f>LN(E105/(E103+E104+E106))</f>
        <v>-1.1235590686355286</v>
      </c>
      <c r="H105">
        <f t="shared" si="4"/>
        <v>1.8670401441052364E-2</v>
      </c>
      <c r="K105">
        <f>LN(J88/I88)/LN(2)</f>
        <v>15.783489250272302</v>
      </c>
      <c r="L105">
        <f t="shared" si="5"/>
        <v>1.1829070964603252E-3</v>
      </c>
    </row>
    <row r="106" spans="1:12" x14ac:dyDescent="0.2">
      <c r="A106" s="36">
        <v>6</v>
      </c>
      <c r="B106" s="37" t="s">
        <v>26</v>
      </c>
      <c r="C106" s="38" t="s">
        <v>21</v>
      </c>
      <c r="D106" s="36">
        <v>0.23822525597269625</v>
      </c>
      <c r="E106" s="36">
        <v>0.24769210765830191</v>
      </c>
      <c r="F106">
        <f>LN(D106/(D103+D104+D105))</f>
        <v>-1.162434220738829</v>
      </c>
      <c r="G106">
        <f>LN(E106/(E103+E104+E105))</f>
        <v>-1.1109591979752791</v>
      </c>
      <c r="H106">
        <f t="shared" si="4"/>
        <v>5.1475022763549871E-2</v>
      </c>
      <c r="K106">
        <f>LN(J88/I88)/LN(2)</f>
        <v>15.783489250272302</v>
      </c>
      <c r="L106">
        <f t="shared" si="5"/>
        <v>3.2613208617772401E-3</v>
      </c>
    </row>
    <row r="107" spans="1:12" x14ac:dyDescent="0.2">
      <c r="A107" s="15">
        <v>7</v>
      </c>
      <c r="B107" s="16" t="s">
        <v>27</v>
      </c>
      <c r="C107" s="17" t="s">
        <v>15</v>
      </c>
      <c r="D107" s="15">
        <v>0.27153000458085202</v>
      </c>
      <c r="E107" s="15">
        <v>0.28816421982590618</v>
      </c>
      <c r="F107">
        <f>LN(D107/(D108+D109+D110))</f>
        <v>-0.98687379061339875</v>
      </c>
      <c r="G107">
        <f>LN(E107/(E108+E109+E110))</f>
        <v>-0.90431671362810362</v>
      </c>
      <c r="H107">
        <f t="shared" si="4"/>
        <v>8.255707698529513E-2</v>
      </c>
      <c r="K107">
        <f>LN(J89/I89)/LN(2)</f>
        <v>16.031285823948952</v>
      </c>
      <c r="L107">
        <f t="shared" si="5"/>
        <v>5.1497476803740892E-3</v>
      </c>
    </row>
    <row r="108" spans="1:12" x14ac:dyDescent="0.2">
      <c r="A108" s="15">
        <v>7</v>
      </c>
      <c r="B108" s="16" t="s">
        <v>27</v>
      </c>
      <c r="C108" s="17" t="s">
        <v>13</v>
      </c>
      <c r="D108" s="15">
        <v>0.239120476408612</v>
      </c>
      <c r="E108" s="15">
        <v>0.23151877354813563</v>
      </c>
      <c r="F108">
        <f>LN(D108/(D107+D109+D110))</f>
        <v>-1.1575075217306561</v>
      </c>
      <c r="G108">
        <f>LN(E108/(E107+E109+E110))</f>
        <v>-1.1997551683817325</v>
      </c>
      <c r="H108">
        <f t="shared" si="4"/>
        <v>-4.2247646651076387E-2</v>
      </c>
      <c r="K108">
        <f>LN(J89/I89)/LN(2)</f>
        <v>16.031285823948952</v>
      </c>
      <c r="L108">
        <f t="shared" si="5"/>
        <v>-2.6353248962702118E-3</v>
      </c>
    </row>
    <row r="109" spans="1:12" x14ac:dyDescent="0.2">
      <c r="A109" s="12">
        <v>7</v>
      </c>
      <c r="B109" s="13" t="s">
        <v>27</v>
      </c>
      <c r="C109" s="14" t="s">
        <v>19</v>
      </c>
      <c r="D109" s="12">
        <v>0.23694457169033434</v>
      </c>
      <c r="E109" s="12">
        <v>0.23970378069377685</v>
      </c>
      <c r="F109">
        <f>LN(D109/(D107+D108+D110))</f>
        <v>-1.1695044348169945</v>
      </c>
      <c r="G109">
        <f>LN(E109/(E107+E108+E110))</f>
        <v>-1.1543042056653872</v>
      </c>
      <c r="H109">
        <f t="shared" si="4"/>
        <v>1.5200229151607347E-2</v>
      </c>
      <c r="K109">
        <f>LN(J89/I89)/LN(2)</f>
        <v>16.031285823948952</v>
      </c>
      <c r="L109">
        <f t="shared" si="5"/>
        <v>9.4816032341584855E-4</v>
      </c>
    </row>
    <row r="110" spans="1:12" x14ac:dyDescent="0.2">
      <c r="A110" s="36">
        <v>7</v>
      </c>
      <c r="B110" s="37" t="s">
        <v>27</v>
      </c>
      <c r="C110" s="38" t="s">
        <v>21</v>
      </c>
      <c r="D110" s="36">
        <v>0.25240494732020158</v>
      </c>
      <c r="E110" s="36">
        <v>0.24061322593218137</v>
      </c>
      <c r="F110">
        <f>LN(D110/(D107+D108+D109))</f>
        <v>-1.0858267263711379</v>
      </c>
      <c r="G110">
        <f>LN(E110/(E107+E108+E109))</f>
        <v>-1.1493204587000441</v>
      </c>
      <c r="H110">
        <f t="shared" si="4"/>
        <v>-6.3493732328906205E-2</v>
      </c>
      <c r="K110">
        <f>LN(J89/I89)/LN(2)</f>
        <v>16.031285823948952</v>
      </c>
      <c r="L110">
        <f t="shared" si="5"/>
        <v>-3.9606138288703985E-3</v>
      </c>
    </row>
    <row r="111" spans="1:12" x14ac:dyDescent="0.2">
      <c r="A111" s="15">
        <v>8</v>
      </c>
      <c r="B111" s="16" t="s">
        <v>28</v>
      </c>
      <c r="C111" s="17" t="s">
        <v>18</v>
      </c>
      <c r="D111" s="15">
        <v>0.25396961634194487</v>
      </c>
      <c r="E111" s="15">
        <v>0.25421002838221379</v>
      </c>
      <c r="F111">
        <f>LN(D111/(D112+D113+D114))</f>
        <v>-1.0775516889761108</v>
      </c>
      <c r="G111">
        <f>LN(E111/(E112+E113+E114))</f>
        <v>-1.076283212444417</v>
      </c>
      <c r="H111">
        <f t="shared" si="4"/>
        <v>1.2684765316937074E-3</v>
      </c>
      <c r="K111">
        <f>LN(J90/I90)/LN(2)</f>
        <v>15.993042106151416</v>
      </c>
      <c r="L111">
        <f t="shared" si="5"/>
        <v>7.9314274499772149E-5</v>
      </c>
    </row>
    <row r="112" spans="1:12" x14ac:dyDescent="0.2">
      <c r="A112" s="15">
        <v>8</v>
      </c>
      <c r="B112" s="16" t="s">
        <v>28</v>
      </c>
      <c r="C112" s="17" t="s">
        <v>19</v>
      </c>
      <c r="D112" s="15">
        <v>0.27697193373959317</v>
      </c>
      <c r="E112" s="15">
        <v>0.27492904446546829</v>
      </c>
      <c r="F112">
        <f>LN(D112/(D111+D113+D114))</f>
        <v>-0.95953186176184968</v>
      </c>
      <c r="G112">
        <f>LN(E112/(E111+E113+E114))</f>
        <v>-0.96975647552046818</v>
      </c>
      <c r="H112">
        <f t="shared" si="4"/>
        <v>-1.0224613758618495E-2</v>
      </c>
      <c r="K112">
        <f>LN(J90/I90)/LN(2)</f>
        <v>15.993042106151416</v>
      </c>
      <c r="L112">
        <f t="shared" si="5"/>
        <v>-6.3931637838218367E-4</v>
      </c>
    </row>
    <row r="113" spans="1:12" x14ac:dyDescent="0.2">
      <c r="A113" s="15">
        <v>8</v>
      </c>
      <c r="B113" s="16" t="s">
        <v>28</v>
      </c>
      <c r="C113" s="17" t="s">
        <v>20</v>
      </c>
      <c r="D113" s="15">
        <v>0.22435842416959917</v>
      </c>
      <c r="E113" s="15">
        <v>0.22403027436140019</v>
      </c>
      <c r="F113">
        <f>LN(D113/(D111+D112+D114))</f>
        <v>-1.2404456457177886</v>
      </c>
      <c r="G113">
        <f>LN(E113/(E111+E112+E114))</f>
        <v>-1.2423323099481081</v>
      </c>
      <c r="H113">
        <f t="shared" si="4"/>
        <v>-1.8866642303194681E-3</v>
      </c>
      <c r="K113">
        <f>LN(J90/I90)/LN(2)</f>
        <v>15.993042106151416</v>
      </c>
      <c r="L113">
        <f t="shared" si="5"/>
        <v>-1.1796781486580336E-4</v>
      </c>
    </row>
    <row r="114" spans="1:12" x14ac:dyDescent="0.2">
      <c r="A114" s="42">
        <v>8</v>
      </c>
      <c r="B114" s="43" t="s">
        <v>28</v>
      </c>
      <c r="C114" s="44" t="s">
        <v>21</v>
      </c>
      <c r="D114" s="42">
        <v>0.24470002574886285</v>
      </c>
      <c r="E114" s="42">
        <v>0.24683065279091765</v>
      </c>
      <c r="F114">
        <f>LN(D114/(D111+D112+D113))</f>
        <v>-1.1270819115536252</v>
      </c>
      <c r="G114">
        <f>LN(E114/(E111+E112+E113))</f>
        <v>-1.1155876139518501</v>
      </c>
      <c r="H114">
        <f t="shared" si="4"/>
        <v>1.1494297601775116E-2</v>
      </c>
      <c r="K114">
        <f>LN(J90/I90)/LN(2)</f>
        <v>15.993042106151416</v>
      </c>
      <c r="L114">
        <f t="shared" si="5"/>
        <v>7.1870614267651161E-4</v>
      </c>
    </row>
    <row r="115" spans="1:12" ht="21" thickBot="1" x14ac:dyDescent="0.3">
      <c r="A115" s="1" t="s">
        <v>0</v>
      </c>
      <c r="D115" s="45" t="s">
        <v>29</v>
      </c>
      <c r="E115" s="45"/>
    </row>
    <row r="116" spans="1:12" ht="18" thickTop="1" thickBot="1" x14ac:dyDescent="0.25">
      <c r="A116" s="3" t="s">
        <v>2</v>
      </c>
      <c r="D116" s="5">
        <v>4</v>
      </c>
      <c r="E116" s="3">
        <v>4</v>
      </c>
    </row>
    <row r="117" spans="1:12" ht="17" thickBot="1" x14ac:dyDescent="0.25">
      <c r="A117" s="3" t="s">
        <v>3</v>
      </c>
      <c r="D117" s="7" t="s">
        <v>5</v>
      </c>
      <c r="E117" s="3" t="s">
        <v>5</v>
      </c>
    </row>
    <row r="118" spans="1:12" ht="17" thickBot="1" x14ac:dyDescent="0.25">
      <c r="A118" s="3" t="s">
        <v>7</v>
      </c>
      <c r="D118" s="7">
        <v>0</v>
      </c>
      <c r="E118" s="3">
        <v>48</v>
      </c>
    </row>
    <row r="119" spans="1:12" ht="18" thickBot="1" x14ac:dyDescent="0.25">
      <c r="A119" s="3" t="s">
        <v>8</v>
      </c>
      <c r="B119" s="8"/>
      <c r="C119" s="9" t="s">
        <v>9</v>
      </c>
      <c r="D119" s="7" t="s">
        <v>4</v>
      </c>
      <c r="E119" s="3">
        <v>0</v>
      </c>
    </row>
    <row r="120" spans="1:12" ht="17" thickBot="1" x14ac:dyDescent="0.25">
      <c r="A120" s="7" t="s">
        <v>10</v>
      </c>
      <c r="B120" s="10" t="s">
        <v>11</v>
      </c>
      <c r="C120" s="11" t="s">
        <v>12</v>
      </c>
      <c r="D120" s="3">
        <v>40</v>
      </c>
      <c r="E120" s="3">
        <v>44</v>
      </c>
      <c r="F120" s="63" t="s">
        <v>31</v>
      </c>
      <c r="G120" s="63" t="s">
        <v>32</v>
      </c>
      <c r="H120" s="63" t="s">
        <v>33</v>
      </c>
      <c r="I120" t="s">
        <v>34</v>
      </c>
      <c r="J120" t="s">
        <v>35</v>
      </c>
      <c r="K120" t="s">
        <v>36</v>
      </c>
      <c r="L120" t="s">
        <v>37</v>
      </c>
    </row>
    <row r="121" spans="1:12" x14ac:dyDescent="0.2">
      <c r="A121" s="12">
        <v>1</v>
      </c>
      <c r="B121" s="13" t="s">
        <v>16</v>
      </c>
      <c r="C121" s="14" t="s">
        <v>17</v>
      </c>
      <c r="D121" s="12">
        <v>0.26643030093393283</v>
      </c>
      <c r="E121" s="12">
        <v>0.27421810940611457</v>
      </c>
      <c r="F121">
        <f>LN(D121/(D122+D123+D124))</f>
        <v>-1.0128099412110672</v>
      </c>
      <c r="G121">
        <f>LN(E121/(E122+E123+E124))</f>
        <v>-0.97332573404584843</v>
      </c>
      <c r="H121">
        <f>G121-F121</f>
        <v>3.9484207165218721E-2</v>
      </c>
      <c r="I121">
        <v>36402.239999999998</v>
      </c>
      <c r="J121">
        <v>2278513476</v>
      </c>
      <c r="K121">
        <f>LN(J121/I121)/LN(2)</f>
        <v>15.933706148747717</v>
      </c>
      <c r="L121">
        <f>H121/K121</f>
        <v>2.478030333722573E-3</v>
      </c>
    </row>
    <row r="122" spans="1:12" x14ac:dyDescent="0.2">
      <c r="A122" s="15">
        <v>1</v>
      </c>
      <c r="B122" s="16" t="s">
        <v>16</v>
      </c>
      <c r="C122" s="17" t="s">
        <v>15</v>
      </c>
      <c r="D122" s="15">
        <v>0.263057765479073</v>
      </c>
      <c r="E122" s="15">
        <v>0.26109874663230642</v>
      </c>
      <c r="F122">
        <f>LN(D122/(D121+D123+D124))</f>
        <v>-1.0301358612406191</v>
      </c>
      <c r="G122">
        <f>LN(E122/(E121+E123+E124))</f>
        <v>-1.0402656146970604</v>
      </c>
      <c r="H122">
        <f t="shared" ref="H122:H152" si="6">G122-F122</f>
        <v>-1.0129753456441293E-2</v>
      </c>
      <c r="I122">
        <v>36114.239999999998</v>
      </c>
      <c r="J122">
        <v>1740029688</v>
      </c>
      <c r="K122">
        <f>LN(J121/I121)/LN(2)</f>
        <v>15.933706148747717</v>
      </c>
      <c r="L122">
        <f t="shared" ref="L122:L152" si="7">H122/K122</f>
        <v>-6.3574370971046328E-4</v>
      </c>
    </row>
    <row r="123" spans="1:12" x14ac:dyDescent="0.2">
      <c r="A123" s="15">
        <v>1</v>
      </c>
      <c r="B123" s="16" t="s">
        <v>16</v>
      </c>
      <c r="C123" s="17" t="s">
        <v>14</v>
      </c>
      <c r="D123" s="15">
        <v>0.23062953995157384</v>
      </c>
      <c r="E123" s="15">
        <v>0.22373199016047793</v>
      </c>
      <c r="F123">
        <f>LN(D123/(D121+D122+D124))</f>
        <v>-1.2047598960627532</v>
      </c>
      <c r="G123">
        <f>LN(E123/(E121+E122+E124))</f>
        <v>-1.2440489710475511</v>
      </c>
      <c r="H123">
        <f t="shared" si="6"/>
        <v>-3.9289074984797834E-2</v>
      </c>
      <c r="I123">
        <v>34681.560000000005</v>
      </c>
      <c r="J123">
        <v>1878412107.9999998</v>
      </c>
      <c r="K123">
        <f>LN(J121/I121)/LN(2)</f>
        <v>15.933706148747717</v>
      </c>
      <c r="L123">
        <f t="shared" si="7"/>
        <v>-2.4657838307056827E-3</v>
      </c>
    </row>
    <row r="124" spans="1:12" x14ac:dyDescent="0.2">
      <c r="A124" s="15">
        <v>1</v>
      </c>
      <c r="B124" s="16" t="s">
        <v>16</v>
      </c>
      <c r="C124" s="17" t="s">
        <v>13</v>
      </c>
      <c r="D124" s="15">
        <v>0.23988239363542027</v>
      </c>
      <c r="E124" s="15">
        <v>0.24095115380110108</v>
      </c>
      <c r="F124">
        <f>LN(D124/(D121+D122+D123))</f>
        <v>-1.1533243898044456</v>
      </c>
      <c r="G124">
        <f>LN(E124/(E121+E122+E123))</f>
        <v>-1.1474718996933633</v>
      </c>
      <c r="H124">
        <f t="shared" si="6"/>
        <v>5.8524901110823535E-3</v>
      </c>
      <c r="I124">
        <v>40538.58</v>
      </c>
      <c r="J124">
        <v>1966961916</v>
      </c>
      <c r="K124">
        <f>LN(J121/I121)/LN(2)</f>
        <v>15.933706148747717</v>
      </c>
      <c r="L124">
        <f t="shared" si="7"/>
        <v>3.6730250052605118E-4</v>
      </c>
    </row>
    <row r="125" spans="1:12" x14ac:dyDescent="0.2">
      <c r="A125" s="24">
        <v>2</v>
      </c>
      <c r="B125" s="25" t="s">
        <v>22</v>
      </c>
      <c r="C125" s="26" t="s">
        <v>17</v>
      </c>
      <c r="D125" s="24">
        <v>0.25012251298637656</v>
      </c>
      <c r="E125" s="24">
        <v>0.25913413413413411</v>
      </c>
      <c r="F125">
        <f>LN(D125/(D126+D127+D128))</f>
        <v>-1.0979589927671711</v>
      </c>
      <c r="G125">
        <f>LN(E125/(E126+E127+E128))</f>
        <v>-1.0504737711361922</v>
      </c>
      <c r="H125">
        <f t="shared" si="6"/>
        <v>4.7485221630978902E-2</v>
      </c>
      <c r="I125">
        <v>39975.18</v>
      </c>
      <c r="J125">
        <v>1895198632</v>
      </c>
      <c r="K125">
        <f>LN(J122/I122)/LN(2)</f>
        <v>15.556184585515743</v>
      </c>
      <c r="L125">
        <f t="shared" si="7"/>
        <v>3.0524979547486256E-3</v>
      </c>
    </row>
    <row r="126" spans="1:12" x14ac:dyDescent="0.2">
      <c r="A126" s="12">
        <v>2</v>
      </c>
      <c r="B126" s="13" t="s">
        <v>22</v>
      </c>
      <c r="C126" s="14" t="s">
        <v>14</v>
      </c>
      <c r="D126" s="12">
        <v>0.23179457022444372</v>
      </c>
      <c r="E126" s="12">
        <v>0.22334834834834838</v>
      </c>
      <c r="F126">
        <f>LN(D126/(D125+D127+D128))</f>
        <v>-1.1982056778335439</v>
      </c>
      <c r="G126">
        <f>LN(E126/(E125+E127+E128))</f>
        <v>-1.2462592721999131</v>
      </c>
      <c r="H126">
        <f t="shared" si="6"/>
        <v>-4.8053594366369135E-2</v>
      </c>
      <c r="I126">
        <v>37896.18</v>
      </c>
      <c r="J126">
        <v>2021127736</v>
      </c>
      <c r="K126">
        <f>LN(J122/I122)/LN(2)</f>
        <v>15.556184585515743</v>
      </c>
      <c r="L126">
        <f t="shared" si="7"/>
        <v>-3.0890347245629566E-3</v>
      </c>
    </row>
    <row r="127" spans="1:12" x14ac:dyDescent="0.2">
      <c r="A127" s="15">
        <v>2</v>
      </c>
      <c r="B127" s="16" t="s">
        <v>22</v>
      </c>
      <c r="C127" s="17" t="s">
        <v>18</v>
      </c>
      <c r="D127" s="15">
        <v>0.26413799862785453</v>
      </c>
      <c r="E127" s="15">
        <v>0.27752752752752752</v>
      </c>
      <c r="F127">
        <f>LN(D127/(D125+D126+D128))</f>
        <v>-1.0245709143633017</v>
      </c>
      <c r="G127">
        <f>LN(E127/(E125+E126+E128))</f>
        <v>-0.95675919231256812</v>
      </c>
      <c r="H127">
        <f t="shared" si="6"/>
        <v>6.7811722050733603E-2</v>
      </c>
      <c r="I127">
        <v>37572.660000000003</v>
      </c>
      <c r="J127">
        <v>1872056055.9999998</v>
      </c>
      <c r="K127">
        <f>LN(J122/I122)/LN(2)</f>
        <v>15.556184585515743</v>
      </c>
      <c r="L127">
        <f t="shared" si="7"/>
        <v>4.3591487152879783E-3</v>
      </c>
    </row>
    <row r="128" spans="1:12" x14ac:dyDescent="0.2">
      <c r="A128" s="15">
        <v>2</v>
      </c>
      <c r="B128" s="16" t="s">
        <v>22</v>
      </c>
      <c r="C128" s="17" t="s">
        <v>20</v>
      </c>
      <c r="D128" s="15">
        <v>0.25394491816132508</v>
      </c>
      <c r="E128" s="15">
        <v>0.23998998998998999</v>
      </c>
      <c r="F128">
        <f>LN(D128/(D125+D126+D127))</f>
        <v>-1.0776820478539302</v>
      </c>
      <c r="G128">
        <f>LN(E128/(E125+E126+E127))</f>
        <v>-1.1527343901623106</v>
      </c>
      <c r="H128">
        <f t="shared" si="6"/>
        <v>-7.5052342308380426E-2</v>
      </c>
      <c r="I128">
        <v>38292.179999999993</v>
      </c>
      <c r="J128">
        <v>2026493360.0000002</v>
      </c>
      <c r="K128">
        <f>LN(J122/I122)/LN(2)</f>
        <v>15.556184585515743</v>
      </c>
      <c r="L128">
        <f t="shared" si="7"/>
        <v>-4.8245983387379676E-3</v>
      </c>
    </row>
    <row r="129" spans="1:12" x14ac:dyDescent="0.2">
      <c r="A129" s="24">
        <v>3</v>
      </c>
      <c r="B129" s="25" t="s">
        <v>23</v>
      </c>
      <c r="C129" s="26" t="s">
        <v>17</v>
      </c>
      <c r="D129" s="24">
        <v>0.24368777954119175</v>
      </c>
      <c r="E129" s="24">
        <v>0.25646012781328148</v>
      </c>
      <c r="F129">
        <f>LN(D129/(D130+D131+D132))</f>
        <v>-1.1325664670755515</v>
      </c>
      <c r="G129">
        <f>LN(E129/(E130+E131+E132))</f>
        <v>-1.064449186745267</v>
      </c>
      <c r="H129">
        <f t="shared" si="6"/>
        <v>6.8117280330284524E-2</v>
      </c>
      <c r="K129">
        <f>LN(J123/I123)/LN(2)</f>
        <v>15.724985294034969</v>
      </c>
      <c r="L129">
        <f t="shared" si="7"/>
        <v>4.3317865839991448E-3</v>
      </c>
    </row>
    <row r="130" spans="1:12" x14ac:dyDescent="0.2">
      <c r="A130" s="12">
        <v>3</v>
      </c>
      <c r="B130" s="13" t="s">
        <v>23</v>
      </c>
      <c r="C130" s="14" t="s">
        <v>13</v>
      </c>
      <c r="D130" s="12">
        <v>0.23546385802914438</v>
      </c>
      <c r="E130" s="12">
        <v>0.23784384551264237</v>
      </c>
      <c r="F130">
        <f>LN(D130/(D129+D131+D132))</f>
        <v>-1.1777118669687099</v>
      </c>
      <c r="G130">
        <f>LN(E130/(E129+E131+E132))</f>
        <v>-1.1645371147958612</v>
      </c>
      <c r="H130">
        <f t="shared" si="6"/>
        <v>1.3174752172848692E-2</v>
      </c>
      <c r="K130">
        <f>LN(J123/I123)/LN(2)</f>
        <v>15.724985294034969</v>
      </c>
      <c r="L130">
        <f t="shared" si="7"/>
        <v>8.3782286129363386E-4</v>
      </c>
    </row>
    <row r="131" spans="1:12" x14ac:dyDescent="0.2">
      <c r="A131" s="15">
        <v>3</v>
      </c>
      <c r="B131" s="16" t="s">
        <v>23</v>
      </c>
      <c r="C131" s="17" t="s">
        <v>19</v>
      </c>
      <c r="D131" s="15">
        <v>0.28293175587938246</v>
      </c>
      <c r="E131" s="15">
        <v>0.2764656849124757</v>
      </c>
      <c r="F131">
        <f>LN(D131/(D129+D130+D132))</f>
        <v>-0.92996529289432828</v>
      </c>
      <c r="G131">
        <f>LN(E131/(E129+E130+E132))</f>
        <v>-0.96206126616986709</v>
      </c>
      <c r="H131">
        <f t="shared" si="6"/>
        <v>-3.2095973275538814E-2</v>
      </c>
      <c r="K131">
        <f>LN(J123/I123)/LN(2)</f>
        <v>15.724985294034969</v>
      </c>
      <c r="L131">
        <f t="shared" si="7"/>
        <v>-2.0410812904043812E-3</v>
      </c>
    </row>
    <row r="132" spans="1:12" x14ac:dyDescent="0.2">
      <c r="A132" s="15">
        <v>3</v>
      </c>
      <c r="B132" s="16" t="s">
        <v>23</v>
      </c>
      <c r="C132" s="17" t="s">
        <v>20</v>
      </c>
      <c r="D132" s="15">
        <v>0.23791660655028135</v>
      </c>
      <c r="E132" s="15">
        <v>0.22923034176160045</v>
      </c>
      <c r="F132">
        <f>LN(D132/(D129+D130+D131))</f>
        <v>-1.1641357702974786</v>
      </c>
      <c r="G132">
        <f>LN(E132/(E129+E130+E131))</f>
        <v>-1.2126622145400958</v>
      </c>
      <c r="H132">
        <f t="shared" si="6"/>
        <v>-4.8526444242617206E-2</v>
      </c>
      <c r="K132">
        <f>LN(J123/I123)/LN(2)</f>
        <v>15.724985294034969</v>
      </c>
      <c r="L132">
        <f t="shared" si="7"/>
        <v>-3.0859452861316801E-3</v>
      </c>
    </row>
    <row r="133" spans="1:12" x14ac:dyDescent="0.2">
      <c r="A133" s="24">
        <v>4</v>
      </c>
      <c r="B133" s="25" t="s">
        <v>24</v>
      </c>
      <c r="C133" s="26" t="s">
        <v>17</v>
      </c>
      <c r="D133" s="24">
        <v>0.24330755502676979</v>
      </c>
      <c r="E133" s="24">
        <v>0.24203821656050956</v>
      </c>
      <c r="F133">
        <f>LN(D133/(D134+D135+D136))</f>
        <v>-1.1346305878572658</v>
      </c>
      <c r="G133">
        <f>LN(E133/(E134+E135+E136))</f>
        <v>-1.1415373333851437</v>
      </c>
      <c r="H133">
        <f t="shared" si="6"/>
        <v>-6.9067455278779555E-3</v>
      </c>
      <c r="K133">
        <f>LN(J124/I124)/LN(2)</f>
        <v>15.566313944646826</v>
      </c>
      <c r="L133">
        <f t="shared" si="7"/>
        <v>-4.4369820321227358E-4</v>
      </c>
    </row>
    <row r="134" spans="1:12" x14ac:dyDescent="0.2">
      <c r="A134" s="12">
        <v>4</v>
      </c>
      <c r="B134" s="13" t="s">
        <v>24</v>
      </c>
      <c r="C134" s="14" t="s">
        <v>15</v>
      </c>
      <c r="D134" s="12">
        <v>0.25877453896490188</v>
      </c>
      <c r="E134" s="12">
        <v>0.24763559158463622</v>
      </c>
      <c r="F134">
        <f>LN(D134/(D133+D135+D136))</f>
        <v>-1.0523476682587141</v>
      </c>
      <c r="G134">
        <f>LN(E134/(E133+E135+E136))</f>
        <v>-1.1112625154518694</v>
      </c>
      <c r="H134">
        <f t="shared" si="6"/>
        <v>-5.8914847193155317E-2</v>
      </c>
      <c r="K134">
        <f>LN(J124/I124)/LN(2)</f>
        <v>15.566313944646826</v>
      </c>
      <c r="L134">
        <f t="shared" si="7"/>
        <v>-3.7847654494605532E-3</v>
      </c>
    </row>
    <row r="135" spans="1:12" x14ac:dyDescent="0.2">
      <c r="A135" s="15">
        <v>4</v>
      </c>
      <c r="B135" s="16" t="s">
        <v>24</v>
      </c>
      <c r="C135" s="17" t="s">
        <v>18</v>
      </c>
      <c r="D135" s="15">
        <v>0.23051754907792982</v>
      </c>
      <c r="E135" s="15">
        <v>0.23798494499131442</v>
      </c>
      <c r="F135">
        <f>LN(D135/(D133+D134+D136))</f>
        <v>-1.2053911528326822</v>
      </c>
      <c r="G135">
        <f>LN(E135/(E133+E134+E136))</f>
        <v>-1.1637588973890278</v>
      </c>
      <c r="H135">
        <f t="shared" si="6"/>
        <v>4.1632255443654342E-2</v>
      </c>
      <c r="K135">
        <f>LN(J124/I124)/LN(2)</f>
        <v>15.566313944646826</v>
      </c>
      <c r="L135">
        <f t="shared" si="7"/>
        <v>2.6745095590193632E-3</v>
      </c>
    </row>
    <row r="136" spans="1:12" x14ac:dyDescent="0.2">
      <c r="A136" s="15">
        <v>4</v>
      </c>
      <c r="B136" s="16" t="s">
        <v>24</v>
      </c>
      <c r="C136" s="17" t="s">
        <v>19</v>
      </c>
      <c r="D136" s="15">
        <v>0.2674003569303986</v>
      </c>
      <c r="E136" s="15">
        <v>0.27234124686353983</v>
      </c>
      <c r="F136">
        <f>LN(D136/(D133+D134+D135))</f>
        <v>-1.0078523636489178</v>
      </c>
      <c r="G136">
        <f>LN(E136/(E133+E134+E135))</f>
        <v>-0.98277632858924258</v>
      </c>
      <c r="H136">
        <f t="shared" si="6"/>
        <v>2.5076035059675261E-2</v>
      </c>
      <c r="K136">
        <f>LN(J124/I124)/LN(2)</f>
        <v>15.566313944646826</v>
      </c>
      <c r="L136">
        <f t="shared" si="7"/>
        <v>1.6109166979957242E-3</v>
      </c>
    </row>
    <row r="137" spans="1:12" x14ac:dyDescent="0.2">
      <c r="A137" s="15">
        <v>5</v>
      </c>
      <c r="B137" s="16" t="s">
        <v>25</v>
      </c>
      <c r="C137" s="17" t="s">
        <v>14</v>
      </c>
      <c r="D137" s="15">
        <v>0.25008501666326599</v>
      </c>
      <c r="E137" s="15">
        <v>0.2512029941186954</v>
      </c>
      <c r="F137">
        <f>LN(D137/(D138+D139+D140))</f>
        <v>-1.0981589178483571</v>
      </c>
      <c r="G137">
        <f>LN(E137/(E138+E139+E140))</f>
        <v>-1.0922065728141059</v>
      </c>
      <c r="H137">
        <f t="shared" si="6"/>
        <v>5.9523450342511275E-3</v>
      </c>
      <c r="K137">
        <f>LN(J125/I125)/LN(2)</f>
        <v>15.532885006877175</v>
      </c>
      <c r="L137">
        <f t="shared" si="7"/>
        <v>3.8320923843933248E-4</v>
      </c>
    </row>
    <row r="138" spans="1:12" x14ac:dyDescent="0.2">
      <c r="A138" s="15">
        <v>5</v>
      </c>
      <c r="B138" s="16" t="s">
        <v>25</v>
      </c>
      <c r="C138" s="17" t="s">
        <v>13</v>
      </c>
      <c r="D138" s="15">
        <v>0.26389172277766443</v>
      </c>
      <c r="E138" s="15">
        <v>0.26866868650864373</v>
      </c>
      <c r="F138">
        <f>LN(D138/(D137+D139+D140))</f>
        <v>-1.0258383456778271</v>
      </c>
      <c r="G138">
        <f>LN(E138/(E137+E139+E140))</f>
        <v>-1.0013876184684258</v>
      </c>
      <c r="H138">
        <f t="shared" si="6"/>
        <v>2.4450727209401224E-2</v>
      </c>
      <c r="K138">
        <f>LN(J125/I125)/LN(2)</f>
        <v>15.532885006877175</v>
      </c>
      <c r="L138">
        <f t="shared" si="7"/>
        <v>1.5741265836047638E-3</v>
      </c>
    </row>
    <row r="139" spans="1:12" x14ac:dyDescent="0.2">
      <c r="A139" s="12">
        <v>5</v>
      </c>
      <c r="B139" s="13" t="s">
        <v>25</v>
      </c>
      <c r="C139" s="14" t="s">
        <v>20</v>
      </c>
      <c r="D139" s="12">
        <v>0.21825477793647552</v>
      </c>
      <c r="E139" s="12">
        <v>0.20245945464266624</v>
      </c>
      <c r="F139">
        <f>LN(D139/(D137+D138+D140))</f>
        <v>-1.2758657979578301</v>
      </c>
      <c r="G139">
        <f>LN(E139/(E137+E138+E140))</f>
        <v>-1.3709930314278587</v>
      </c>
      <c r="H139">
        <f t="shared" si="6"/>
        <v>-9.5127233470028605E-2</v>
      </c>
      <c r="K139">
        <f>LN(J125/I125)/LN(2)</f>
        <v>15.532885006877175</v>
      </c>
      <c r="L139">
        <f t="shared" si="7"/>
        <v>-6.1242475836208845E-3</v>
      </c>
    </row>
    <row r="140" spans="1:12" x14ac:dyDescent="0.2">
      <c r="A140" s="36">
        <v>5</v>
      </c>
      <c r="B140" s="37" t="s">
        <v>25</v>
      </c>
      <c r="C140" s="38" t="s">
        <v>21</v>
      </c>
      <c r="D140" s="36">
        <v>0.26776848262259401</v>
      </c>
      <c r="E140" s="36">
        <v>0.27766886472999464</v>
      </c>
      <c r="F140">
        <f>LN(D140/(D137+D138+D139))</f>
        <v>-1.0059740081771651</v>
      </c>
      <c r="G140">
        <f>LN(E140/(E137+E138+E139))</f>
        <v>-0.95605440019761501</v>
      </c>
      <c r="H140">
        <f t="shared" si="6"/>
        <v>4.9919607979550085E-2</v>
      </c>
      <c r="K140">
        <f>LN(J125/I125)/LN(2)</f>
        <v>15.532885006877175</v>
      </c>
      <c r="L140">
        <f t="shared" si="7"/>
        <v>3.2138014256494021E-3</v>
      </c>
    </row>
    <row r="141" spans="1:12" x14ac:dyDescent="0.2">
      <c r="A141" s="15">
        <v>6</v>
      </c>
      <c r="B141" s="16" t="s">
        <v>26</v>
      </c>
      <c r="C141" s="17" t="s">
        <v>15</v>
      </c>
      <c r="D141" s="15">
        <v>0.27053190382013115</v>
      </c>
      <c r="E141" s="15">
        <v>0.27418149200179398</v>
      </c>
      <c r="F141">
        <f>LN(D141/(D142+D143+D144))</f>
        <v>-0.99192559797473701</v>
      </c>
      <c r="G141">
        <f>LN(E141/(E142+E143+E144))</f>
        <v>-0.97350972790901502</v>
      </c>
      <c r="H141">
        <f t="shared" si="6"/>
        <v>1.8415870065721984E-2</v>
      </c>
      <c r="K141">
        <f>LN(J126/I126)/LN(2)</f>
        <v>15.702748548292737</v>
      </c>
      <c r="L141">
        <f t="shared" si="7"/>
        <v>1.1727800396908368E-3</v>
      </c>
    </row>
    <row r="142" spans="1:12" x14ac:dyDescent="0.2">
      <c r="A142" s="15">
        <v>6</v>
      </c>
      <c r="B142" s="16" t="s">
        <v>26</v>
      </c>
      <c r="C142" s="17" t="s">
        <v>14</v>
      </c>
      <c r="D142" s="15">
        <v>0.24128239825127512</v>
      </c>
      <c r="E142" s="15">
        <v>0.23336821647480938</v>
      </c>
      <c r="F142">
        <f>LN(D142/(D141+D143+D144))</f>
        <v>-1.1456616174825156</v>
      </c>
      <c r="G142">
        <f>LN(E142/(E141+E143+E144))</f>
        <v>-1.1893890780850738</v>
      </c>
      <c r="H142">
        <f t="shared" si="6"/>
        <v>-4.3727460602558166E-2</v>
      </c>
      <c r="K142">
        <f>LN(J126/I126)/LN(2)</f>
        <v>15.702748548292737</v>
      </c>
      <c r="L142">
        <f t="shared" si="7"/>
        <v>-2.7847010647898572E-3</v>
      </c>
    </row>
    <row r="143" spans="1:12" x14ac:dyDescent="0.2">
      <c r="A143" s="12">
        <v>6</v>
      </c>
      <c r="B143" s="13" t="s">
        <v>26</v>
      </c>
      <c r="C143" s="14" t="s">
        <v>18</v>
      </c>
      <c r="D143" s="12">
        <v>0.24076194441553023</v>
      </c>
      <c r="E143" s="12">
        <v>0.23904918522948115</v>
      </c>
      <c r="F143">
        <f>LN(D143/(D141+D142+D144))</f>
        <v>-1.148506709137187</v>
      </c>
      <c r="G143">
        <f>LN(E143/(E141+E142+E144))</f>
        <v>-1.1578993967106146</v>
      </c>
      <c r="H143">
        <f t="shared" si="6"/>
        <v>-9.3926875734275939E-3</v>
      </c>
      <c r="K143">
        <f>LN(J126/I126)/LN(2)</f>
        <v>15.702748548292737</v>
      </c>
      <c r="L143">
        <f t="shared" si="7"/>
        <v>-5.9815563781977536E-4</v>
      </c>
    </row>
    <row r="144" spans="1:12" x14ac:dyDescent="0.2">
      <c r="A144" s="36">
        <v>6</v>
      </c>
      <c r="B144" s="37" t="s">
        <v>26</v>
      </c>
      <c r="C144" s="38" t="s">
        <v>21</v>
      </c>
      <c r="D144" s="36">
        <v>0.24742375351306339</v>
      </c>
      <c r="E144" s="36">
        <v>0.25340110629391538</v>
      </c>
      <c r="F144">
        <f>LN(D144/(D141+D142+D143))</f>
        <v>-1.1123998477926162</v>
      </c>
      <c r="G144">
        <f>LN(E144/(E141+E142+E143))</f>
        <v>-1.0805544510251677</v>
      </c>
      <c r="H144">
        <f t="shared" si="6"/>
        <v>3.1845396767448575E-2</v>
      </c>
      <c r="K144">
        <f>LN(J126/I126)/LN(2)</f>
        <v>15.702748548292737</v>
      </c>
      <c r="L144">
        <f t="shared" si="7"/>
        <v>2.0280141829635886E-3</v>
      </c>
    </row>
    <row r="145" spans="1:12" x14ac:dyDescent="0.2">
      <c r="A145" s="15">
        <v>7</v>
      </c>
      <c r="B145" s="16" t="s">
        <v>27</v>
      </c>
      <c r="C145" s="17" t="s">
        <v>15</v>
      </c>
      <c r="D145" s="15">
        <v>0.26109285127362364</v>
      </c>
      <c r="E145" s="15">
        <v>0.26143396226415094</v>
      </c>
      <c r="F145">
        <f>LN(D145/(D146+D147+D148))</f>
        <v>-1.0402961725061699</v>
      </c>
      <c r="G145">
        <f>LN(E145/(E146+E147+E148))</f>
        <v>-1.0385288021667434</v>
      </c>
      <c r="H145">
        <f t="shared" si="6"/>
        <v>1.7673703394265328E-3</v>
      </c>
      <c r="K145">
        <f>LN(J127/I127)/LN(2)</f>
        <v>15.604580852550452</v>
      </c>
      <c r="L145">
        <f t="shared" si="7"/>
        <v>1.1325971239641911E-4</v>
      </c>
    </row>
    <row r="146" spans="1:12" x14ac:dyDescent="0.2">
      <c r="A146" s="15">
        <v>7</v>
      </c>
      <c r="B146" s="16" t="s">
        <v>27</v>
      </c>
      <c r="C146" s="17" t="s">
        <v>13</v>
      </c>
      <c r="D146" s="15">
        <v>0.25164338537387015</v>
      </c>
      <c r="E146" s="15">
        <v>0.25086792452830187</v>
      </c>
      <c r="F146">
        <f>LN(D146/(D145+D147+D148))</f>
        <v>-1.0898666740297365</v>
      </c>
      <c r="G146">
        <f>LN(E146/(E145+E147+E148))</f>
        <v>-1.0939887001720474</v>
      </c>
      <c r="H146">
        <f t="shared" si="6"/>
        <v>-4.1220261423109417E-3</v>
      </c>
      <c r="K146">
        <f>LN(J127/I127)/LN(2)</f>
        <v>15.604580852550452</v>
      </c>
      <c r="L146">
        <f t="shared" si="7"/>
        <v>-2.6415487742096114E-4</v>
      </c>
    </row>
    <row r="147" spans="1:12" x14ac:dyDescent="0.2">
      <c r="A147" s="12">
        <v>7</v>
      </c>
      <c r="B147" s="13" t="s">
        <v>27</v>
      </c>
      <c r="C147" s="14" t="s">
        <v>19</v>
      </c>
      <c r="D147" s="12">
        <v>0.24876746096959745</v>
      </c>
      <c r="E147" s="12">
        <v>0.24452830188679253</v>
      </c>
      <c r="F147">
        <f>LN(D147/(D145+D146+D148))</f>
        <v>-1.1051966745962887</v>
      </c>
      <c r="G147">
        <f>LN(E147/(E145+E146+E148))</f>
        <v>-1.1280112635228907</v>
      </c>
      <c r="H147">
        <f t="shared" si="6"/>
        <v>-2.2814588926602042E-2</v>
      </c>
      <c r="K147">
        <f>LN(J127/I127)/LN(2)</f>
        <v>15.604580852550452</v>
      </c>
      <c r="L147">
        <f t="shared" si="7"/>
        <v>-1.4620443280200742E-3</v>
      </c>
    </row>
    <row r="148" spans="1:12" x14ac:dyDescent="0.2">
      <c r="A148" s="36">
        <v>7</v>
      </c>
      <c r="B148" s="37" t="s">
        <v>27</v>
      </c>
      <c r="C148" s="38" t="s">
        <v>21</v>
      </c>
      <c r="D148" s="36">
        <v>0.23849630238290878</v>
      </c>
      <c r="E148" s="36">
        <v>0.24316981132075471</v>
      </c>
      <c r="F148">
        <f>LN(D148/(D145+D146+D147))</f>
        <v>-1.1609412214528407</v>
      </c>
      <c r="G148">
        <f>LN(E148/(E145+E146+E147))</f>
        <v>-1.1353788955412643</v>
      </c>
      <c r="H148">
        <f t="shared" si="6"/>
        <v>2.5562325911576478E-2</v>
      </c>
      <c r="K148">
        <f>LN(J127/I127)/LN(2)</f>
        <v>15.604580852550452</v>
      </c>
      <c r="L148">
        <f t="shared" si="7"/>
        <v>1.6381296077810708E-3</v>
      </c>
    </row>
    <row r="149" spans="1:12" x14ac:dyDescent="0.2">
      <c r="A149" s="15">
        <v>8</v>
      </c>
      <c r="B149" s="16" t="s">
        <v>28</v>
      </c>
      <c r="C149" s="17" t="s">
        <v>18</v>
      </c>
      <c r="D149" s="15">
        <v>0.25290403056053634</v>
      </c>
      <c r="E149" s="15">
        <v>0.25352256483561364</v>
      </c>
      <c r="F149">
        <f>LN(D149/(D150+D151+D152))</f>
        <v>-1.0831835591084586</v>
      </c>
      <c r="G149">
        <f>LN(E149/(E150+E151+E152))</f>
        <v>-1.0799125567851491</v>
      </c>
      <c r="H149">
        <f t="shared" si="6"/>
        <v>3.2710023233095686E-3</v>
      </c>
      <c r="K149">
        <f>LN(J128/I128)/LN(2)</f>
        <v>15.691576126558905</v>
      </c>
      <c r="L149">
        <f t="shared" si="7"/>
        <v>2.0845594457354777E-4</v>
      </c>
    </row>
    <row r="150" spans="1:12" x14ac:dyDescent="0.2">
      <c r="A150" s="15">
        <v>8</v>
      </c>
      <c r="B150" s="16" t="s">
        <v>28</v>
      </c>
      <c r="C150" s="17" t="s">
        <v>19</v>
      </c>
      <c r="D150" s="15">
        <v>0.26841818040071724</v>
      </c>
      <c r="E150" s="15">
        <v>0.26873596079232182</v>
      </c>
      <c r="F150">
        <f>LN(D150/(D149+D151+D152))</f>
        <v>-1.0026629269947875</v>
      </c>
      <c r="G150">
        <f>LN(E150/(E149+E151+E152))</f>
        <v>-1.0010452581131701</v>
      </c>
      <c r="H150">
        <f t="shared" si="6"/>
        <v>1.6176688816174067E-3</v>
      </c>
      <c r="K150">
        <f>LN(J128/I128)/LN(2)</f>
        <v>15.691576126558905</v>
      </c>
      <c r="L150">
        <f t="shared" si="7"/>
        <v>1.030915485207001E-4</v>
      </c>
    </row>
    <row r="151" spans="1:12" x14ac:dyDescent="0.2">
      <c r="A151" s="15">
        <v>8</v>
      </c>
      <c r="B151" s="16" t="s">
        <v>28</v>
      </c>
      <c r="C151" s="17" t="s">
        <v>20</v>
      </c>
      <c r="D151" s="15">
        <v>0.24315896156544789</v>
      </c>
      <c r="E151" s="15">
        <v>0.22932407596487644</v>
      </c>
      <c r="F151">
        <f>LN(D151/(D149+D150+D152))</f>
        <v>-1.1354378502386886</v>
      </c>
      <c r="G151">
        <f>LN(E151/(E149+E150+E152))</f>
        <v>-1.2121317711900523</v>
      </c>
      <c r="H151">
        <f t="shared" si="6"/>
        <v>-7.6693920951363737E-2</v>
      </c>
      <c r="K151">
        <f>LN(J128/I128)/LN(2)</f>
        <v>15.691576126558905</v>
      </c>
      <c r="L151">
        <f t="shared" si="7"/>
        <v>-4.8875855639227226E-3</v>
      </c>
    </row>
    <row r="152" spans="1:12" x14ac:dyDescent="0.2">
      <c r="A152" s="42">
        <v>8</v>
      </c>
      <c r="B152" s="43" t="s">
        <v>28</v>
      </c>
      <c r="C152" s="44" t="s">
        <v>21</v>
      </c>
      <c r="D152" s="42">
        <v>0.23551882747329844</v>
      </c>
      <c r="E152" s="42">
        <v>0.24841739840718802</v>
      </c>
      <c r="F152">
        <f>LN(D152/(D149+D150+D151))</f>
        <v>-1.1774065408245069</v>
      </c>
      <c r="G152">
        <f>LN(E152/(E149+E150+E151))</f>
        <v>-1.1070707292751836</v>
      </c>
      <c r="H152">
        <f t="shared" si="6"/>
        <v>7.0335811549323335E-2</v>
      </c>
      <c r="K152">
        <f>LN(J128/I128)/LN(2)</f>
        <v>15.691576126558905</v>
      </c>
      <c r="L152">
        <f t="shared" si="7"/>
        <v>4.4823930357305464E-3</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-0.25938375012788129</v>
      </c>
      <c r="E159">
        <f t="shared" ref="E159:E190" si="8">AVERAGE(L7,L83,L121,L45)</f>
        <v>2.358003454524494E-4</v>
      </c>
      <c r="F159">
        <f t="shared" ref="F159:F190" si="9">_xlfn.STDEV.S(L7,L45,L83,L121)</f>
        <v>2.9635119448732754E-3</v>
      </c>
      <c r="G159">
        <v>1</v>
      </c>
    </row>
    <row r="160" spans="1:12" x14ac:dyDescent="0.2">
      <c r="A160" s="15">
        <v>1</v>
      </c>
      <c r="B160" s="16" t="s">
        <v>16</v>
      </c>
      <c r="C160" s="17" t="s">
        <v>15</v>
      </c>
      <c r="D160">
        <v>0.54336290497606865</v>
      </c>
      <c r="E160">
        <f t="shared" si="8"/>
        <v>1.5544774145458775E-3</v>
      </c>
      <c r="F160">
        <f t="shared" si="9"/>
        <v>2.1926475553893945E-3</v>
      </c>
      <c r="G160">
        <v>5</v>
      </c>
    </row>
    <row r="161" spans="1:7" x14ac:dyDescent="0.2">
      <c r="A161" s="15">
        <v>1</v>
      </c>
      <c r="B161" s="16" t="s">
        <v>16</v>
      </c>
      <c r="C161" s="17" t="s">
        <v>14</v>
      </c>
      <c r="D161">
        <v>-0.25938375012788129</v>
      </c>
      <c r="E161">
        <f t="shared" si="8"/>
        <v>-3.179192098754086E-3</v>
      </c>
      <c r="F161">
        <f t="shared" si="9"/>
        <v>2.1678980155872963E-3</v>
      </c>
      <c r="G161">
        <v>2</v>
      </c>
    </row>
    <row r="162" spans="1:7" x14ac:dyDescent="0.2">
      <c r="A162" s="15">
        <v>1</v>
      </c>
      <c r="B162" s="16" t="s">
        <v>16</v>
      </c>
      <c r="C162" s="17" t="s">
        <v>13</v>
      </c>
      <c r="D162">
        <v>-2.4595404720306302E-2</v>
      </c>
      <c r="E162">
        <f t="shared" si="8"/>
        <v>9.608705735814773E-4</v>
      </c>
      <c r="F162">
        <f t="shared" si="9"/>
        <v>2.4556054868351651E-3</v>
      </c>
      <c r="G162">
        <v>4</v>
      </c>
    </row>
    <row r="163" spans="1:7" x14ac:dyDescent="0.2">
      <c r="A163" s="24">
        <v>2</v>
      </c>
      <c r="B163" s="25" t="s">
        <v>22</v>
      </c>
      <c r="C163" s="26" t="s">
        <v>17</v>
      </c>
      <c r="D163">
        <v>-0.30102999566398125</v>
      </c>
      <c r="E163">
        <f t="shared" si="8"/>
        <v>2.0374487884350966E-3</v>
      </c>
      <c r="F163">
        <f t="shared" si="9"/>
        <v>9.5727108889187996E-4</v>
      </c>
      <c r="G163">
        <v>1</v>
      </c>
    </row>
    <row r="164" spans="1:7" x14ac:dyDescent="0.2">
      <c r="A164" s="12">
        <v>2</v>
      </c>
      <c r="B164" s="13" t="s">
        <v>22</v>
      </c>
      <c r="C164" s="14" t="s">
        <v>14</v>
      </c>
      <c r="D164">
        <v>-0.30102999566398125</v>
      </c>
      <c r="E164">
        <f t="shared" si="8"/>
        <v>-5.7253548944711354E-3</v>
      </c>
      <c r="F164">
        <f t="shared" si="9"/>
        <v>5.0726107444584584E-3</v>
      </c>
      <c r="G164">
        <v>2</v>
      </c>
    </row>
    <row r="165" spans="1:7" x14ac:dyDescent="0.2">
      <c r="A165" s="15">
        <v>2</v>
      </c>
      <c r="B165" s="16" t="s">
        <v>22</v>
      </c>
      <c r="C165" s="17" t="s">
        <v>18</v>
      </c>
      <c r="D165">
        <v>0.90308998699194365</v>
      </c>
      <c r="E165">
        <f t="shared" si="8"/>
        <v>4.5013511865398328E-3</v>
      </c>
      <c r="F165">
        <f t="shared" si="9"/>
        <v>3.1359755170062811E-3</v>
      </c>
      <c r="G165">
        <v>6</v>
      </c>
    </row>
    <row r="166" spans="1:7" x14ac:dyDescent="0.2">
      <c r="A166" s="15">
        <v>2</v>
      </c>
      <c r="B166" s="16" t="s">
        <v>22</v>
      </c>
      <c r="C166" s="17" t="s">
        <v>20</v>
      </c>
      <c r="D166">
        <v>-0.30102999566398125</v>
      </c>
      <c r="E166">
        <f t="shared" si="8"/>
        <v>-2.063301394337858E-3</v>
      </c>
      <c r="F166">
        <f t="shared" si="9"/>
        <v>2.9487117275933334E-3</v>
      </c>
      <c r="G166">
        <v>3</v>
      </c>
    </row>
    <row r="167" spans="1:7" x14ac:dyDescent="0.2">
      <c r="A167" s="24">
        <v>3</v>
      </c>
      <c r="B167" s="25" t="s">
        <v>23</v>
      </c>
      <c r="C167" s="26" t="s">
        <v>17</v>
      </c>
      <c r="D167">
        <v>-0.4600704139038686</v>
      </c>
      <c r="E167">
        <f t="shared" si="8"/>
        <v>-5.1334513880034655E-4</v>
      </c>
      <c r="F167">
        <f t="shared" si="9"/>
        <v>4.0134209296862492E-3</v>
      </c>
      <c r="G167">
        <v>1</v>
      </c>
    </row>
    <row r="168" spans="1:7" x14ac:dyDescent="0.2">
      <c r="A168" s="12">
        <v>3</v>
      </c>
      <c r="B168" s="13" t="s">
        <v>23</v>
      </c>
      <c r="C168" s="14" t="s">
        <v>13</v>
      </c>
      <c r="D168">
        <v>-0.22528206849629373</v>
      </c>
      <c r="E168">
        <f t="shared" si="8"/>
        <v>-6.370829344929569E-3</v>
      </c>
      <c r="F168">
        <f t="shared" si="9"/>
        <v>6.0254844290529878E-3</v>
      </c>
      <c r="G168">
        <v>4</v>
      </c>
    </row>
    <row r="169" spans="1:7" x14ac:dyDescent="0.2">
      <c r="A169" s="15">
        <v>3</v>
      </c>
      <c r="B169" s="16" t="s">
        <v>23</v>
      </c>
      <c r="C169" s="17" t="s">
        <v>19</v>
      </c>
      <c r="D169">
        <v>1.1454228963040309</v>
      </c>
      <c r="E169">
        <f t="shared" si="8"/>
        <v>4.196664308839991E-3</v>
      </c>
      <c r="F169">
        <f t="shared" si="9"/>
        <v>9.7363473159145907E-3</v>
      </c>
      <c r="G169">
        <v>7</v>
      </c>
    </row>
    <row r="170" spans="1:7" x14ac:dyDescent="0.2">
      <c r="A170" s="15">
        <v>3</v>
      </c>
      <c r="B170" s="16" t="s">
        <v>23</v>
      </c>
      <c r="C170" s="17" t="s">
        <v>20</v>
      </c>
      <c r="D170">
        <v>-0.46007041390386871</v>
      </c>
      <c r="E170">
        <f t="shared" si="8"/>
        <v>1.6639515624430191E-3</v>
      </c>
      <c r="F170">
        <f t="shared" si="9"/>
        <v>5.54083229102022E-3</v>
      </c>
      <c r="G170">
        <v>3</v>
      </c>
    </row>
    <row r="171" spans="1:7" x14ac:dyDescent="0.2">
      <c r="A171" s="24">
        <v>4</v>
      </c>
      <c r="B171" s="25" t="s">
        <v>24</v>
      </c>
      <c r="C171" s="26" t="s">
        <v>17</v>
      </c>
      <c r="D171">
        <v>-0.90308998699194354</v>
      </c>
      <c r="E171">
        <f t="shared" si="8"/>
        <v>-2.6792098573473963E-3</v>
      </c>
      <c r="F171">
        <f t="shared" si="9"/>
        <v>4.4168059483360384E-3</v>
      </c>
      <c r="G171">
        <v>1</v>
      </c>
    </row>
    <row r="172" spans="1:7" x14ac:dyDescent="0.2">
      <c r="A172" s="12">
        <v>4</v>
      </c>
      <c r="B172" s="13" t="s">
        <v>24</v>
      </c>
      <c r="C172" s="14" t="s">
        <v>15</v>
      </c>
      <c r="D172">
        <v>-0.10034333188799371</v>
      </c>
      <c r="E172">
        <f t="shared" si="8"/>
        <v>-1.1018670532340145E-3</v>
      </c>
      <c r="F172">
        <f t="shared" si="9"/>
        <v>5.1965926430770307E-3</v>
      </c>
      <c r="G172">
        <v>5</v>
      </c>
    </row>
    <row r="173" spans="1:7" x14ac:dyDescent="0.2">
      <c r="A173" s="15">
        <v>4</v>
      </c>
      <c r="B173" s="16" t="s">
        <v>24</v>
      </c>
      <c r="C173" s="17" t="s">
        <v>18</v>
      </c>
      <c r="D173">
        <v>0.30102999566398114</v>
      </c>
      <c r="E173">
        <f t="shared" si="8"/>
        <v>1.1040026582799967E-3</v>
      </c>
      <c r="F173">
        <f t="shared" si="9"/>
        <v>9.2665517631633811E-3</v>
      </c>
      <c r="G173">
        <v>6</v>
      </c>
    </row>
    <row r="174" spans="1:7" x14ac:dyDescent="0.2">
      <c r="A174" s="36">
        <v>4</v>
      </c>
      <c r="B174" s="37" t="s">
        <v>24</v>
      </c>
      <c r="C174" s="38" t="s">
        <v>19</v>
      </c>
      <c r="D174">
        <v>0.70240332321595611</v>
      </c>
      <c r="E174">
        <f t="shared" si="8"/>
        <v>2.1348028841638883E-3</v>
      </c>
      <c r="F174">
        <f t="shared" si="9"/>
        <v>2.299324957426211E-3</v>
      </c>
      <c r="G174">
        <v>7</v>
      </c>
    </row>
    <row r="175" spans="1:7" x14ac:dyDescent="0.2">
      <c r="A175" s="15">
        <v>5</v>
      </c>
      <c r="B175" s="16" t="s">
        <v>25</v>
      </c>
      <c r="C175" s="17" t="s">
        <v>14</v>
      </c>
      <c r="D175">
        <v>-0.66075707767985614</v>
      </c>
      <c r="E175">
        <f t="shared" si="8"/>
        <v>-4.9871847727945976E-4</v>
      </c>
      <c r="F175">
        <f t="shared" si="9"/>
        <v>2.3432736409002468E-3</v>
      </c>
      <c r="G175">
        <v>2</v>
      </c>
    </row>
    <row r="176" spans="1:7" x14ac:dyDescent="0.2">
      <c r="A176" s="15">
        <v>5</v>
      </c>
      <c r="B176" s="16" t="s">
        <v>25</v>
      </c>
      <c r="C176" s="17" t="s">
        <v>13</v>
      </c>
      <c r="D176">
        <v>-0.4259687322722811</v>
      </c>
      <c r="E176">
        <f t="shared" si="8"/>
        <v>6.957606066132719E-4</v>
      </c>
      <c r="F176">
        <f t="shared" si="9"/>
        <v>3.0440032532894237E-3</v>
      </c>
      <c r="G176">
        <v>4</v>
      </c>
    </row>
    <row r="177" spans="1:7" x14ac:dyDescent="0.2">
      <c r="A177" s="12">
        <v>5</v>
      </c>
      <c r="B177" s="13" t="s">
        <v>25</v>
      </c>
      <c r="C177" s="14" t="s">
        <v>20</v>
      </c>
      <c r="D177">
        <v>-0.66075707767985614</v>
      </c>
      <c r="E177">
        <f t="shared" si="8"/>
        <v>-4.2513519846684314E-3</v>
      </c>
      <c r="F177">
        <f t="shared" si="9"/>
        <v>6.3084441137274258E-3</v>
      </c>
      <c r="G177">
        <v>3</v>
      </c>
    </row>
    <row r="178" spans="1:7" x14ac:dyDescent="0.2">
      <c r="A178" s="36">
        <v>5</v>
      </c>
      <c r="B178" s="37" t="s">
        <v>25</v>
      </c>
      <c r="C178" s="38" t="s">
        <v>21</v>
      </c>
      <c r="D178">
        <v>1.7474828876319934</v>
      </c>
      <c r="E178">
        <f t="shared" si="8"/>
        <v>3.3565330761125656E-3</v>
      </c>
      <c r="F178">
        <f t="shared" si="9"/>
        <v>6.0078301168369711E-4</v>
      </c>
      <c r="G178">
        <v>8</v>
      </c>
    </row>
    <row r="179" spans="1:7" x14ac:dyDescent="0.2">
      <c r="A179" s="15">
        <v>6</v>
      </c>
      <c r="B179" s="16" t="s">
        <v>26</v>
      </c>
      <c r="C179" s="17" t="s">
        <v>15</v>
      </c>
      <c r="D179">
        <v>-0.3010299956639812</v>
      </c>
      <c r="E179">
        <f t="shared" si="8"/>
        <v>-3.6541971384491511E-4</v>
      </c>
      <c r="F179">
        <f t="shared" si="9"/>
        <v>6.4954870074699599E-3</v>
      </c>
      <c r="G179">
        <v>5</v>
      </c>
    </row>
    <row r="180" spans="1:7" x14ac:dyDescent="0.2">
      <c r="A180" s="15">
        <v>6</v>
      </c>
      <c r="B180" s="16" t="s">
        <v>26</v>
      </c>
      <c r="C180" s="17" t="s">
        <v>14</v>
      </c>
      <c r="D180">
        <v>-1.103776650767931</v>
      </c>
      <c r="E180">
        <f t="shared" si="8"/>
        <v>-9.025126396561424E-3</v>
      </c>
      <c r="F180">
        <f t="shared" si="9"/>
        <v>4.8795113814451684E-3</v>
      </c>
      <c r="G180">
        <v>2</v>
      </c>
    </row>
    <row r="181" spans="1:7" x14ac:dyDescent="0.2">
      <c r="A181" s="12">
        <v>6</v>
      </c>
      <c r="B181" s="13" t="s">
        <v>26</v>
      </c>
      <c r="C181" s="14" t="s">
        <v>18</v>
      </c>
      <c r="D181">
        <v>0.1003433318879937</v>
      </c>
      <c r="E181">
        <f t="shared" si="8"/>
        <v>7.583912434619644E-3</v>
      </c>
      <c r="F181">
        <f t="shared" si="9"/>
        <v>1.1241041450087686E-2</v>
      </c>
      <c r="G181">
        <v>6</v>
      </c>
    </row>
    <row r="182" spans="1:7" x14ac:dyDescent="0.2">
      <c r="A182" s="36">
        <v>6</v>
      </c>
      <c r="B182" s="37" t="s">
        <v>26</v>
      </c>
      <c r="C182" s="38" t="s">
        <v>21</v>
      </c>
      <c r="D182">
        <v>1.3044633145439186</v>
      </c>
      <c r="E182">
        <f t="shared" si="8"/>
        <v>5.3004263462967866E-4</v>
      </c>
      <c r="F182">
        <f t="shared" si="9"/>
        <v>4.4705221688628102E-3</v>
      </c>
      <c r="G182">
        <v>8</v>
      </c>
    </row>
    <row r="183" spans="1:7" x14ac:dyDescent="0.2">
      <c r="A183" s="15">
        <v>7</v>
      </c>
      <c r="B183" s="16" t="s">
        <v>27</v>
      </c>
      <c r="C183" s="17" t="s">
        <v>15</v>
      </c>
      <c r="D183">
        <v>-0.46007041390386866</v>
      </c>
      <c r="E183">
        <f t="shared" si="8"/>
        <v>1.2829262153827976E-4</v>
      </c>
      <c r="F183">
        <f t="shared" si="9"/>
        <v>3.7636343329591287E-3</v>
      </c>
      <c r="G183">
        <v>5</v>
      </c>
    </row>
    <row r="184" spans="1:7" x14ac:dyDescent="0.2">
      <c r="A184" s="15">
        <v>7</v>
      </c>
      <c r="B184" s="16" t="s">
        <v>27</v>
      </c>
      <c r="C184" s="17" t="s">
        <v>13</v>
      </c>
      <c r="D184">
        <v>-1.0280287236002437</v>
      </c>
      <c r="E184">
        <f t="shared" si="8"/>
        <v>-1.1385498142470784E-3</v>
      </c>
      <c r="F184">
        <f t="shared" si="9"/>
        <v>2.291647738553745E-3</v>
      </c>
      <c r="G184">
        <v>4</v>
      </c>
    </row>
    <row r="185" spans="1:7" x14ac:dyDescent="0.2">
      <c r="A185" s="12">
        <v>7</v>
      </c>
      <c r="B185" s="13" t="s">
        <v>27</v>
      </c>
      <c r="C185" s="14" t="s">
        <v>19</v>
      </c>
      <c r="D185">
        <v>0.34267624120008122</v>
      </c>
      <c r="E185">
        <f t="shared" si="8"/>
        <v>1.338933506658261E-3</v>
      </c>
      <c r="F185">
        <f t="shared" si="9"/>
        <v>2.2417186787280674E-3</v>
      </c>
      <c r="G185">
        <v>7</v>
      </c>
    </row>
    <row r="186" spans="1:7" x14ac:dyDescent="0.2">
      <c r="A186" s="36">
        <v>7</v>
      </c>
      <c r="B186" s="37" t="s">
        <v>27</v>
      </c>
      <c r="C186" s="38" t="s">
        <v>21</v>
      </c>
      <c r="D186">
        <v>1.1454228963040309</v>
      </c>
      <c r="E186">
        <f t="shared" si="8"/>
        <v>-4.5417378781756335E-4</v>
      </c>
      <c r="F186">
        <f t="shared" si="9"/>
        <v>4.7566327922931983E-3</v>
      </c>
      <c r="G186">
        <v>8</v>
      </c>
    </row>
    <row r="187" spans="1:7" x14ac:dyDescent="0.2">
      <c r="A187" s="15">
        <v>8</v>
      </c>
      <c r="B187" s="16" t="s">
        <v>28</v>
      </c>
      <c r="C187" s="17" t="s">
        <v>18</v>
      </c>
      <c r="D187">
        <v>-0.10034333188799371</v>
      </c>
      <c r="E187">
        <f t="shared" si="8"/>
        <v>6.8917814644860811E-3</v>
      </c>
      <c r="F187">
        <f t="shared" si="9"/>
        <v>9.7047495521025099E-3</v>
      </c>
      <c r="G187">
        <v>6</v>
      </c>
    </row>
    <row r="188" spans="1:7" x14ac:dyDescent="0.2">
      <c r="A188" s="15">
        <v>8</v>
      </c>
      <c r="B188" s="16" t="s">
        <v>28</v>
      </c>
      <c r="C188" s="17" t="s">
        <v>19</v>
      </c>
      <c r="D188">
        <v>0.3010299956639812</v>
      </c>
      <c r="E188">
        <f t="shared" si="8"/>
        <v>-3.0154675385738604E-3</v>
      </c>
      <c r="F188">
        <f t="shared" si="9"/>
        <v>7.8848580768605316E-3</v>
      </c>
      <c r="G188">
        <v>7</v>
      </c>
    </row>
    <row r="189" spans="1:7" x14ac:dyDescent="0.2">
      <c r="A189" s="15">
        <v>8</v>
      </c>
      <c r="B189" s="16" t="s">
        <v>28</v>
      </c>
      <c r="C189" s="17" t="s">
        <v>20</v>
      </c>
      <c r="D189">
        <v>-1.3044633145439186</v>
      </c>
      <c r="E189">
        <f t="shared" si="8"/>
        <v>-4.1481121079075195E-3</v>
      </c>
      <c r="F189">
        <f t="shared" si="9"/>
        <v>2.8275889380734169E-3</v>
      </c>
      <c r="G189">
        <v>3</v>
      </c>
    </row>
    <row r="190" spans="1:7" x14ac:dyDescent="0.2">
      <c r="A190" s="42">
        <v>8</v>
      </c>
      <c r="B190" s="43" t="s">
        <v>28</v>
      </c>
      <c r="C190" s="44" t="s">
        <v>21</v>
      </c>
      <c r="D190">
        <v>1.103776650767931</v>
      </c>
      <c r="E190">
        <f t="shared" si="8"/>
        <v>-1.0657648319393215E-3</v>
      </c>
      <c r="F190">
        <f t="shared" si="9"/>
        <v>4.6214867891162343E-3</v>
      </c>
      <c r="G190">
        <v>8</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66377-0A0B-8F48-BC7C-456CE02F1FCE}">
  <dimension ref="A1:L190"/>
  <sheetViews>
    <sheetView topLeftCell="A140" workbookViewId="0">
      <selection activeCell="I129" sqref="I129:J129"/>
    </sheetView>
  </sheetViews>
  <sheetFormatPr baseColWidth="10" defaultRowHeight="16" x14ac:dyDescent="0.2"/>
  <cols>
    <col min="2" max="2" width="27.33203125" customWidth="1"/>
  </cols>
  <sheetData>
    <row r="1" spans="1:12" ht="21" thickBot="1" x14ac:dyDescent="0.3">
      <c r="A1" s="1" t="s">
        <v>0</v>
      </c>
      <c r="D1" s="45" t="s">
        <v>29</v>
      </c>
      <c r="E1" s="45"/>
    </row>
    <row r="2" spans="1:12" ht="18" thickTop="1" thickBot="1" x14ac:dyDescent="0.25">
      <c r="A2" s="3" t="s">
        <v>2</v>
      </c>
      <c r="D2" s="5">
        <v>1</v>
      </c>
      <c r="E2" s="5">
        <v>1</v>
      </c>
    </row>
    <row r="3" spans="1:12" ht="17" thickBot="1" x14ac:dyDescent="0.25">
      <c r="A3" s="3" t="s">
        <v>3</v>
      </c>
      <c r="D3" s="7" t="s">
        <v>4</v>
      </c>
      <c r="E3" s="3" t="s">
        <v>5</v>
      </c>
    </row>
    <row r="4" spans="1:12" ht="17" thickBot="1" x14ac:dyDescent="0.25">
      <c r="A4" s="3" t="s">
        <v>7</v>
      </c>
      <c r="D4" s="7">
        <v>0</v>
      </c>
      <c r="E4" s="3">
        <v>24</v>
      </c>
    </row>
    <row r="5" spans="1:12" ht="18" thickBot="1" x14ac:dyDescent="0.25">
      <c r="A5" s="3" t="s">
        <v>8</v>
      </c>
      <c r="B5" s="8"/>
      <c r="C5" s="9" t="s">
        <v>9</v>
      </c>
      <c r="D5" s="7" t="s">
        <v>4</v>
      </c>
      <c r="E5" s="3">
        <v>0.02</v>
      </c>
    </row>
    <row r="6" spans="1:12" ht="17" thickBot="1" x14ac:dyDescent="0.25">
      <c r="A6" s="7" t="s">
        <v>10</v>
      </c>
      <c r="B6" s="10" t="s">
        <v>11</v>
      </c>
      <c r="C6" s="11" t="s">
        <v>12</v>
      </c>
      <c r="D6" s="3">
        <v>1</v>
      </c>
      <c r="E6" s="3">
        <v>3</v>
      </c>
      <c r="F6" s="63" t="s">
        <v>31</v>
      </c>
      <c r="G6" s="63" t="s">
        <v>32</v>
      </c>
      <c r="H6" s="63" t="s">
        <v>33</v>
      </c>
      <c r="I6" t="s">
        <v>34</v>
      </c>
      <c r="J6" t="s">
        <v>35</v>
      </c>
      <c r="K6" t="s">
        <v>36</v>
      </c>
      <c r="L6" t="s">
        <v>37</v>
      </c>
    </row>
    <row r="7" spans="1:12" x14ac:dyDescent="0.2">
      <c r="A7" s="12">
        <v>1</v>
      </c>
      <c r="B7" s="13" t="s">
        <v>16</v>
      </c>
      <c r="C7" s="14" t="s">
        <v>17</v>
      </c>
      <c r="D7" s="12">
        <v>0.23776067804170853</v>
      </c>
      <c r="E7" s="12">
        <v>3.4858545034642141E-2</v>
      </c>
      <c r="F7">
        <f>LN(D7/(D8+D9+D10))</f>
        <v>-1.1649959638723146</v>
      </c>
      <c r="G7">
        <f>LN(E7/(E8+E9+E10))</f>
        <v>-3.3209763742202205</v>
      </c>
      <c r="H7">
        <f>G7-F7</f>
        <v>-2.1559804103479059</v>
      </c>
      <c r="I7">
        <v>35237.015999999996</v>
      </c>
      <c r="J7">
        <v>1327499024</v>
      </c>
      <c r="K7">
        <f>LN(J7/I7)/LN(2)</f>
        <v>15.201259518059016</v>
      </c>
      <c r="L7">
        <f>H7/K7</f>
        <v>-0.14182906408423673</v>
      </c>
    </row>
    <row r="8" spans="1:12" x14ac:dyDescent="0.2">
      <c r="A8" s="15">
        <v>1</v>
      </c>
      <c r="B8" s="16" t="s">
        <v>16</v>
      </c>
      <c r="C8" s="17" t="s">
        <v>15</v>
      </c>
      <c r="D8" s="15">
        <v>0.27489684398349507</v>
      </c>
      <c r="E8" s="15">
        <v>0.59981235565819857</v>
      </c>
      <c r="F8">
        <f>LN(D8/(D7+D9+D10))</f>
        <v>-0.96991801438706005</v>
      </c>
      <c r="G8">
        <f>LN(E8/(E7+E9+E10))</f>
        <v>0.40468331776855854</v>
      </c>
      <c r="H8">
        <f t="shared" ref="H8:H38" si="0">G8-F8</f>
        <v>1.3746013321556185</v>
      </c>
      <c r="I8">
        <v>30075.324000000001</v>
      </c>
      <c r="J8">
        <v>1475637988</v>
      </c>
      <c r="K8">
        <f>LN(J7/I7)/LN(2)</f>
        <v>15.201259518059016</v>
      </c>
      <c r="L8">
        <f t="shared" ref="L8:L38" si="1">H8/K8</f>
        <v>9.0426805129048646E-2</v>
      </c>
    </row>
    <row r="9" spans="1:12" x14ac:dyDescent="0.2">
      <c r="A9" s="15">
        <v>1</v>
      </c>
      <c r="B9" s="16" t="s">
        <v>16</v>
      </c>
      <c r="C9" s="17" t="s">
        <v>14</v>
      </c>
      <c r="D9" s="15">
        <v>0.242444518791123</v>
      </c>
      <c r="E9" s="15">
        <v>6.3077367205542731E-2</v>
      </c>
      <c r="F9">
        <f>LN(D9/(D7+D8+D10))</f>
        <v>-1.1393238815101474</v>
      </c>
      <c r="G9">
        <f>LN(E9/(E7+E8+E10))</f>
        <v>-2.6982386859378784</v>
      </c>
      <c r="H9">
        <f t="shared" si="0"/>
        <v>-1.558914804427731</v>
      </c>
      <c r="I9">
        <v>29445.234</v>
      </c>
      <c r="J9">
        <v>1401268360</v>
      </c>
      <c r="K9">
        <f>LN(J7/I7)/LN(2)</f>
        <v>15.201259518059016</v>
      </c>
      <c r="L9">
        <f t="shared" si="1"/>
        <v>-0.10255168675830766</v>
      </c>
    </row>
    <row r="10" spans="1:12" x14ac:dyDescent="0.2">
      <c r="A10" s="15">
        <v>1</v>
      </c>
      <c r="B10" s="16" t="s">
        <v>16</v>
      </c>
      <c r="C10" s="17" t="s">
        <v>13</v>
      </c>
      <c r="D10" s="15">
        <v>0.24489795918367346</v>
      </c>
      <c r="E10" s="15">
        <v>0.30225173210161665</v>
      </c>
      <c r="F10">
        <f>LN(D10/(D7+D8+D9))</f>
        <v>-1.1260112628562244</v>
      </c>
      <c r="G10">
        <f>LN(E10/(E7+E8+E9))</f>
        <v>-0.8365981698329461</v>
      </c>
      <c r="H10">
        <f t="shared" si="0"/>
        <v>0.28941309302327833</v>
      </c>
      <c r="I10">
        <v>29931.341999999997</v>
      </c>
      <c r="J10">
        <v>1639939648</v>
      </c>
      <c r="K10">
        <f>LN(J7/I7)/LN(2)</f>
        <v>15.201259518059016</v>
      </c>
      <c r="L10">
        <f t="shared" si="1"/>
        <v>1.9038757458186745E-2</v>
      </c>
    </row>
    <row r="11" spans="1:12" x14ac:dyDescent="0.2">
      <c r="A11" s="24">
        <v>2</v>
      </c>
      <c r="B11" s="25" t="s">
        <v>22</v>
      </c>
      <c r="C11" s="26" t="s">
        <v>17</v>
      </c>
      <c r="D11" s="24">
        <v>0.25642111205193341</v>
      </c>
      <c r="E11" s="24">
        <v>4.9276098552197105E-2</v>
      </c>
      <c r="F11">
        <f>LN(D11/(D12+D13+D14))</f>
        <v>-1.0646538018131142</v>
      </c>
      <c r="G11">
        <f>LN(E11/(E12+E13+E14))</f>
        <v>-2.959784548841101</v>
      </c>
      <c r="H11">
        <f t="shared" si="0"/>
        <v>-1.8951307470279868</v>
      </c>
      <c r="I11">
        <v>30707.291999999998</v>
      </c>
      <c r="J11">
        <v>1426331932</v>
      </c>
      <c r="K11">
        <f>LN(J8/I8)/LN(2)</f>
        <v>15.58239902942697</v>
      </c>
      <c r="L11">
        <f t="shared" si="1"/>
        <v>-0.12161996002342643</v>
      </c>
    </row>
    <row r="12" spans="1:12" x14ac:dyDescent="0.2">
      <c r="A12" s="12">
        <v>2</v>
      </c>
      <c r="B12" s="13" t="s">
        <v>22</v>
      </c>
      <c r="C12" s="14" t="s">
        <v>14</v>
      </c>
      <c r="D12" s="12">
        <v>0.20688681907987572</v>
      </c>
      <c r="E12" s="12">
        <v>3.0734061468122964E-2</v>
      </c>
      <c r="F12">
        <f>LN(D12/(D11+D13+D14))</f>
        <v>-1.3437940604411405</v>
      </c>
      <c r="G12">
        <f>LN(E12/(E11+E13+E14))</f>
        <v>-3.451167486971435</v>
      </c>
      <c r="H12">
        <f t="shared" si="0"/>
        <v>-2.1073734265302946</v>
      </c>
      <c r="I12">
        <v>28652.207999999999</v>
      </c>
      <c r="J12">
        <v>1663738672</v>
      </c>
      <c r="K12">
        <f>LN(J8/I8)/LN(2)</f>
        <v>15.58239902942697</v>
      </c>
      <c r="L12">
        <f t="shared" si="1"/>
        <v>-0.13524062774612386</v>
      </c>
    </row>
    <row r="13" spans="1:12" x14ac:dyDescent="0.2">
      <c r="A13" s="15">
        <v>2</v>
      </c>
      <c r="B13" s="16" t="s">
        <v>22</v>
      </c>
      <c r="C13" s="17" t="s">
        <v>18</v>
      </c>
      <c r="D13" s="15">
        <v>0.2888794806661022</v>
      </c>
      <c r="E13" s="15">
        <v>0.6728473456946914</v>
      </c>
      <c r="F13">
        <f>LN(D13/(D11+D12+D14))</f>
        <v>-0.90083234301930837</v>
      </c>
      <c r="G13">
        <f>LN(E13/(E11+E12+E14))</f>
        <v>0.72109158260777062</v>
      </c>
      <c r="H13">
        <f t="shared" si="0"/>
        <v>1.621923925627079</v>
      </c>
      <c r="I13">
        <v>25140.725999999999</v>
      </c>
      <c r="J13">
        <v>1549168068</v>
      </c>
      <c r="K13">
        <f>LN(J8/I8)/LN(2)</f>
        <v>15.58239902942697</v>
      </c>
      <c r="L13">
        <f t="shared" si="1"/>
        <v>0.10408692028513172</v>
      </c>
    </row>
    <row r="14" spans="1:12" x14ac:dyDescent="0.2">
      <c r="A14" s="15">
        <v>2</v>
      </c>
      <c r="B14" s="16" t="s">
        <v>22</v>
      </c>
      <c r="C14" s="17" t="s">
        <v>20</v>
      </c>
      <c r="D14" s="15">
        <v>0.24781258820208862</v>
      </c>
      <c r="E14" s="15">
        <v>0.24714249428498858</v>
      </c>
      <c r="F14">
        <f>LN(D14/(D11+D12+D13))</f>
        <v>-1.1103127429648281</v>
      </c>
      <c r="G14">
        <f>LN(E14/(E11+E12+E13))</f>
        <v>-1.1139109042299726</v>
      </c>
      <c r="H14">
        <f t="shared" si="0"/>
        <v>-3.5981612651445616E-3</v>
      </c>
      <c r="I14">
        <v>29761.716</v>
      </c>
      <c r="J14">
        <v>1555548536</v>
      </c>
      <c r="K14">
        <f>LN(J8/I8)/LN(2)</f>
        <v>15.58239902942697</v>
      </c>
      <c r="L14">
        <f t="shared" si="1"/>
        <v>-2.3091189349916686E-4</v>
      </c>
    </row>
    <row r="15" spans="1:12" x14ac:dyDescent="0.2">
      <c r="A15" s="24">
        <v>3</v>
      </c>
      <c r="B15" s="25" t="s">
        <v>23</v>
      </c>
      <c r="C15" s="26" t="s">
        <v>17</v>
      </c>
      <c r="D15" s="24">
        <v>0.26937269372693728</v>
      </c>
      <c r="E15" s="24">
        <v>6.865177832919768E-2</v>
      </c>
      <c r="F15">
        <f>LN(D15/(D16+D17+D18))</f>
        <v>-0.99780758954614412</v>
      </c>
      <c r="G15">
        <f>LN(E15/(E16+E17+E18))</f>
        <v>-2.6075862009030377</v>
      </c>
      <c r="H15">
        <f t="shared" si="0"/>
        <v>-1.6097786113568935</v>
      </c>
      <c r="K15">
        <f>LN(J9/I9)/LN(2)</f>
        <v>15.538339611775092</v>
      </c>
      <c r="L15">
        <f t="shared" si="1"/>
        <v>-0.10360042653057917</v>
      </c>
    </row>
    <row r="16" spans="1:12" x14ac:dyDescent="0.2">
      <c r="A16" s="12">
        <v>3</v>
      </c>
      <c r="B16" s="13" t="s">
        <v>23</v>
      </c>
      <c r="C16" s="14" t="s">
        <v>13</v>
      </c>
      <c r="D16" s="12">
        <v>0.21291512915129163</v>
      </c>
      <c r="E16" s="12">
        <v>0.22845326716294456</v>
      </c>
      <c r="F16">
        <f>LN(D16/(D15+D17+D18))</f>
        <v>-1.3074424519632504</v>
      </c>
      <c r="G16">
        <f>LN(E16/(E15+E17+E18))</f>
        <v>-1.2170655746210364</v>
      </c>
      <c r="H16">
        <f t="shared" si="0"/>
        <v>9.0376877342214001E-2</v>
      </c>
      <c r="K16">
        <f>LN(J9/I9)/LN(2)</f>
        <v>15.538339611775092</v>
      </c>
      <c r="L16">
        <f t="shared" si="1"/>
        <v>5.8163793301135988E-3</v>
      </c>
    </row>
    <row r="17" spans="1:12" x14ac:dyDescent="0.2">
      <c r="A17" s="15">
        <v>3</v>
      </c>
      <c r="B17" s="16" t="s">
        <v>23</v>
      </c>
      <c r="C17" s="17" t="s">
        <v>19</v>
      </c>
      <c r="D17" s="15">
        <v>0.28450184501845016</v>
      </c>
      <c r="E17" s="15">
        <v>0.44350703060380481</v>
      </c>
      <c r="F17">
        <f>LN(D17/(D15+D16+D18))</f>
        <v>-0.92223928167932268</v>
      </c>
      <c r="G17">
        <f>LN(E17/(E15+E16+E18))</f>
        <v>-0.2269408828568793</v>
      </c>
      <c r="H17">
        <f t="shared" si="0"/>
        <v>0.69529839882244338</v>
      </c>
      <c r="K17">
        <f>LN(J9/I9)/LN(2)</f>
        <v>15.538339611775092</v>
      </c>
      <c r="L17">
        <f t="shared" si="1"/>
        <v>4.4747277778350275E-2</v>
      </c>
    </row>
    <row r="18" spans="1:12" x14ac:dyDescent="0.2">
      <c r="A18" s="15">
        <v>3</v>
      </c>
      <c r="B18" s="16" t="s">
        <v>23</v>
      </c>
      <c r="C18" s="17" t="s">
        <v>20</v>
      </c>
      <c r="D18" s="15">
        <v>0.23321033210332104</v>
      </c>
      <c r="E18" s="15">
        <v>0.25938792390405296</v>
      </c>
      <c r="F18">
        <f>LN(D18/(D15+D16+D17))</f>
        <v>-1.1902717775123153</v>
      </c>
      <c r="G18">
        <f>LN(E18/(E15+E16+E17))</f>
        <v>-1.0491522573306122</v>
      </c>
      <c r="H18">
        <f t="shared" si="0"/>
        <v>0.14111952018170304</v>
      </c>
      <c r="K18">
        <f>LN(J9/I9)/LN(2)</f>
        <v>15.538339611775092</v>
      </c>
      <c r="L18">
        <f t="shared" si="1"/>
        <v>9.0820205831233999E-3</v>
      </c>
    </row>
    <row r="19" spans="1:12" x14ac:dyDescent="0.2">
      <c r="A19" s="24">
        <v>4</v>
      </c>
      <c r="B19" s="25" t="s">
        <v>24</v>
      </c>
      <c r="C19" s="26" t="s">
        <v>17</v>
      </c>
      <c r="D19" s="24">
        <v>0.26003276003276005</v>
      </c>
      <c r="E19" s="24">
        <v>2.9998584972406962E-2</v>
      </c>
      <c r="F19">
        <f>LN(D19/(D20+D21+D22))</f>
        <v>-1.0457982916995368</v>
      </c>
      <c r="G19">
        <f>LN(E19/(E20+E21+E22))</f>
        <v>-3.4761473173244024</v>
      </c>
      <c r="H19">
        <f t="shared" si="0"/>
        <v>-2.4303490256248654</v>
      </c>
      <c r="K19">
        <f>LN(J10/I10)/LN(2)</f>
        <v>15.741626232244283</v>
      </c>
      <c r="L19">
        <f t="shared" si="1"/>
        <v>-0.15438995881166789</v>
      </c>
    </row>
    <row r="20" spans="1:12" x14ac:dyDescent="0.2">
      <c r="A20" s="12">
        <v>4</v>
      </c>
      <c r="B20" s="13" t="s">
        <v>24</v>
      </c>
      <c r="C20" s="14" t="s">
        <v>15</v>
      </c>
      <c r="D20" s="12">
        <v>0.2399672399672399</v>
      </c>
      <c r="E20" s="12">
        <v>0.26036507711900381</v>
      </c>
      <c r="F20">
        <f>LN(D20/(D19+D21+D22))</f>
        <v>-1.1528591237691337</v>
      </c>
      <c r="G20">
        <f>LN(E20/(E19+E21+E22))</f>
        <v>-1.0440719281098905</v>
      </c>
      <c r="H20">
        <f t="shared" si="0"/>
        <v>0.10878719565924322</v>
      </c>
      <c r="K20">
        <f>LN(J10/I10)/LN(2)</f>
        <v>15.741626232244283</v>
      </c>
      <c r="L20">
        <f t="shared" si="1"/>
        <v>6.9107977825321187E-3</v>
      </c>
    </row>
    <row r="21" spans="1:12" x14ac:dyDescent="0.2">
      <c r="A21" s="15">
        <v>4</v>
      </c>
      <c r="B21" s="16" t="s">
        <v>24</v>
      </c>
      <c r="C21" s="17" t="s">
        <v>18</v>
      </c>
      <c r="D21" s="15">
        <v>0.25634725634725636</v>
      </c>
      <c r="E21" s="15">
        <v>0.44304513938021789</v>
      </c>
      <c r="F21">
        <f>LN(D21/(D19+D20+D22))</f>
        <v>-1.0650411880611399</v>
      </c>
      <c r="G21">
        <f>LN(E21/(E19+E20+E22))</f>
        <v>-0.2288125368457383</v>
      </c>
      <c r="H21">
        <f t="shared" si="0"/>
        <v>0.83622865121540157</v>
      </c>
      <c r="K21">
        <f>LN(J10/I10)/LN(2)</f>
        <v>15.741626232244283</v>
      </c>
      <c r="L21">
        <f t="shared" si="1"/>
        <v>5.3122125940362933E-2</v>
      </c>
    </row>
    <row r="22" spans="1:12" x14ac:dyDescent="0.2">
      <c r="A22" s="15">
        <v>4</v>
      </c>
      <c r="B22" s="16" t="s">
        <v>24</v>
      </c>
      <c r="C22" s="17" t="s">
        <v>19</v>
      </c>
      <c r="D22" s="15">
        <v>0.24365274365274364</v>
      </c>
      <c r="E22" s="15">
        <v>0.26659119852837132</v>
      </c>
      <c r="F22">
        <f>LN(D22/(D19+D20+D21))</f>
        <v>-1.1327565746536101</v>
      </c>
      <c r="G22">
        <f>LN(E22/(E19+E20+E21))</f>
        <v>-1.0119868630533981</v>
      </c>
      <c r="H22">
        <f t="shared" si="0"/>
        <v>0.12076971160021199</v>
      </c>
      <c r="K22">
        <f>LN(J10/I10)/LN(2)</f>
        <v>15.741626232244283</v>
      </c>
      <c r="L22">
        <f t="shared" si="1"/>
        <v>7.6719971506396178E-3</v>
      </c>
    </row>
    <row r="23" spans="1:12" x14ac:dyDescent="0.2">
      <c r="A23" s="15">
        <v>5</v>
      </c>
      <c r="B23" s="16" t="s">
        <v>25</v>
      </c>
      <c r="C23" s="17" t="s">
        <v>14</v>
      </c>
      <c r="D23" s="15">
        <v>0.24978267168936541</v>
      </c>
      <c r="E23" s="15">
        <v>6.2257766840972006E-2</v>
      </c>
      <c r="F23">
        <f>LN(D23/(D24+D25+D26))</f>
        <v>-1.0997717090878445</v>
      </c>
      <c r="G23">
        <f>LN(E23/(E24+E25+E26))</f>
        <v>-2.7121918104144305</v>
      </c>
      <c r="H23">
        <f t="shared" si="0"/>
        <v>-1.612420101326586</v>
      </c>
      <c r="K23">
        <f>LN(J11/I11)/LN(2)</f>
        <v>15.503368945045878</v>
      </c>
      <c r="L23">
        <f t="shared" si="1"/>
        <v>-0.10400449779928878</v>
      </c>
    </row>
    <row r="24" spans="1:12" x14ac:dyDescent="0.2">
      <c r="A24" s="15">
        <v>5</v>
      </c>
      <c r="B24" s="16" t="s">
        <v>25</v>
      </c>
      <c r="C24" s="17" t="s">
        <v>13</v>
      </c>
      <c r="D24" s="15">
        <v>0.2594417077175698</v>
      </c>
      <c r="E24" s="15">
        <v>0.23795755152260842</v>
      </c>
      <c r="F24">
        <f>LN(D24/(D23+D25+D26))</f>
        <v>-1.0488723064757113</v>
      </c>
      <c r="G24">
        <f>LN(E24/(E23+E25+E26))</f>
        <v>-1.163909957981015</v>
      </c>
      <c r="H24">
        <f t="shared" si="0"/>
        <v>-0.11503765150530376</v>
      </c>
      <c r="K24">
        <f>LN(J11/I11)/LN(2)</f>
        <v>15.503368945045878</v>
      </c>
      <c r="L24">
        <f t="shared" si="1"/>
        <v>-7.4201711842808334E-3</v>
      </c>
    </row>
    <row r="25" spans="1:12" x14ac:dyDescent="0.2">
      <c r="A25" s="12">
        <v>5</v>
      </c>
      <c r="B25" s="13" t="s">
        <v>25</v>
      </c>
      <c r="C25" s="14" t="s">
        <v>20</v>
      </c>
      <c r="D25" s="12">
        <v>0.21761808171544472</v>
      </c>
      <c r="E25" s="12">
        <v>0.23408182097816055</v>
      </c>
      <c r="F25">
        <f>LN(D25/(D23+D24+D26))</f>
        <v>-1.2796014002282861</v>
      </c>
      <c r="G25">
        <f>LN(E25/(E23+E24+E26))</f>
        <v>-1.1854046315970677</v>
      </c>
      <c r="H25">
        <f t="shared" si="0"/>
        <v>9.4196768631218397E-2</v>
      </c>
      <c r="K25">
        <f>LN(J11/I11)/LN(2)</f>
        <v>15.503368945045878</v>
      </c>
      <c r="L25">
        <f t="shared" si="1"/>
        <v>6.0758902768239349E-3</v>
      </c>
    </row>
    <row r="26" spans="1:12" x14ac:dyDescent="0.2">
      <c r="A26" s="36">
        <v>5</v>
      </c>
      <c r="B26" s="37" t="s">
        <v>25</v>
      </c>
      <c r="C26" s="38" t="s">
        <v>21</v>
      </c>
      <c r="D26" s="36">
        <v>0.27315753887762001</v>
      </c>
      <c r="E26" s="36">
        <v>0.465702860658259</v>
      </c>
      <c r="F26">
        <f>LN(D26/(D23+D24+D25))</f>
        <v>-0.97866106260061314</v>
      </c>
      <c r="G26">
        <f>LN(E26/(E23+E24+E25))</f>
        <v>-0.13740433224371068</v>
      </c>
      <c r="H26">
        <f t="shared" si="0"/>
        <v>0.84125673035690252</v>
      </c>
      <c r="K26">
        <f>LN(J11/I11)/LN(2)</f>
        <v>15.503368945045878</v>
      </c>
      <c r="L26">
        <f t="shared" si="1"/>
        <v>5.4262833667886569E-2</v>
      </c>
    </row>
    <row r="27" spans="1:12" x14ac:dyDescent="0.2">
      <c r="A27" s="15">
        <v>6</v>
      </c>
      <c r="B27" s="16" t="s">
        <v>26</v>
      </c>
      <c r="C27" s="17" t="s">
        <v>15</v>
      </c>
      <c r="D27" s="15">
        <v>0.26110856619331196</v>
      </c>
      <c r="E27" s="15">
        <v>0.27062514524750175</v>
      </c>
      <c r="F27">
        <f>LN(D27/(D28+D29+D30))</f>
        <v>-1.0402147172966132</v>
      </c>
      <c r="G27">
        <f>LN(E27/(E28+E29+E30))</f>
        <v>-0.99145316843319076</v>
      </c>
      <c r="H27">
        <f t="shared" si="0"/>
        <v>4.8761548863422433E-2</v>
      </c>
      <c r="K27">
        <f>LN(J12/I12)/LN(2)</f>
        <v>15.825422997230792</v>
      </c>
      <c r="L27">
        <f t="shared" si="1"/>
        <v>3.0812161464470783E-3</v>
      </c>
    </row>
    <row r="28" spans="1:12" x14ac:dyDescent="0.2">
      <c r="A28" s="15">
        <v>6</v>
      </c>
      <c r="B28" s="16" t="s">
        <v>26</v>
      </c>
      <c r="C28" s="17" t="s">
        <v>14</v>
      </c>
      <c r="D28" s="15">
        <v>0.24339593831119255</v>
      </c>
      <c r="E28" s="15">
        <v>3.2651638391819664E-2</v>
      </c>
      <c r="F28">
        <f>LN(D28/(D27+D29+D30))</f>
        <v>-1.1341505874139279</v>
      </c>
      <c r="G28">
        <f>LN(E28/(E27+E29+E30))</f>
        <v>-3.3886636455148986</v>
      </c>
      <c r="H28">
        <f t="shared" si="0"/>
        <v>-2.2545130581009705</v>
      </c>
      <c r="K28">
        <f>LN(J12/I12)/LN(2)</f>
        <v>15.825422997230792</v>
      </c>
      <c r="L28">
        <f t="shared" si="1"/>
        <v>-0.14246147218279573</v>
      </c>
    </row>
    <row r="29" spans="1:12" x14ac:dyDescent="0.2">
      <c r="A29" s="12">
        <v>6</v>
      </c>
      <c r="B29" s="13" t="s">
        <v>26</v>
      </c>
      <c r="C29" s="14" t="s">
        <v>18</v>
      </c>
      <c r="D29" s="12">
        <v>0.24644983967017864</v>
      </c>
      <c r="E29" s="12">
        <v>0.4277248431326981</v>
      </c>
      <c r="F29">
        <f>LN(D29/(D27+D28+D30))</f>
        <v>-1.1176371030376879</v>
      </c>
      <c r="G29">
        <f>LN(E29/(E27+E28+E30))</f>
        <v>-0.29113982022716817</v>
      </c>
      <c r="H29">
        <f t="shared" si="0"/>
        <v>0.82649728281051971</v>
      </c>
      <c r="K29">
        <f>LN(J12/I12)/LN(2)</f>
        <v>15.825422997230792</v>
      </c>
      <c r="L29">
        <f t="shared" si="1"/>
        <v>5.2225920467032332E-2</v>
      </c>
    </row>
    <row r="30" spans="1:12" x14ac:dyDescent="0.2">
      <c r="A30" s="36">
        <v>6</v>
      </c>
      <c r="B30" s="37" t="s">
        <v>26</v>
      </c>
      <c r="C30" s="38" t="s">
        <v>21</v>
      </c>
      <c r="D30" s="36">
        <v>0.24904565582531685</v>
      </c>
      <c r="E30" s="36">
        <v>0.26899837322798048</v>
      </c>
      <c r="F30">
        <f>LN(D30/(D27+D28+D29))</f>
        <v>-1.1037086201551238</v>
      </c>
      <c r="G30">
        <f>LN(E30/(E27+E28+E29))</f>
        <v>-0.99971035304969524</v>
      </c>
      <c r="H30">
        <f t="shared" si="0"/>
        <v>0.10399826710542859</v>
      </c>
      <c r="K30">
        <f>LN(J12/I12)/LN(2)</f>
        <v>15.825422997230792</v>
      </c>
      <c r="L30">
        <f t="shared" si="1"/>
        <v>6.5715947765583706E-3</v>
      </c>
    </row>
    <row r="31" spans="1:12" x14ac:dyDescent="0.2">
      <c r="A31" s="15">
        <v>7</v>
      </c>
      <c r="B31" s="16" t="s">
        <v>27</v>
      </c>
      <c r="C31" s="17" t="s">
        <v>15</v>
      </c>
      <c r="D31" s="15">
        <v>0.26397613065326631</v>
      </c>
      <c r="E31" s="15">
        <v>0.28454555642721058</v>
      </c>
      <c r="F31">
        <f>LN(D31/(D32+D33+D34))</f>
        <v>-1.0254038645140906</v>
      </c>
      <c r="G31">
        <f>LN(E31/(E32+E33+E34))</f>
        <v>-0.92202455742496625</v>
      </c>
      <c r="H31">
        <f t="shared" si="0"/>
        <v>0.10337930708912435</v>
      </c>
      <c r="K31">
        <f>LN(J13/I13)/LN(2)</f>
        <v>15.911107832171318</v>
      </c>
      <c r="L31">
        <f t="shared" si="1"/>
        <v>6.4973041588026643E-3</v>
      </c>
    </row>
    <row r="32" spans="1:12" x14ac:dyDescent="0.2">
      <c r="A32" s="15">
        <v>7</v>
      </c>
      <c r="B32" s="16" t="s">
        <v>27</v>
      </c>
      <c r="C32" s="17" t="s">
        <v>13</v>
      </c>
      <c r="D32" s="15">
        <v>0.25094221105527637</v>
      </c>
      <c r="E32" s="15">
        <v>0.15600134483917966</v>
      </c>
      <c r="F32">
        <f>LN(D32/(D31+D33+D34))</f>
        <v>-1.093593457556167</v>
      </c>
      <c r="G32">
        <f>LN(E32/(E31+E33+E34))</f>
        <v>-1.6882862732069865</v>
      </c>
      <c r="H32">
        <f t="shared" si="0"/>
        <v>-0.59469281565081955</v>
      </c>
      <c r="K32">
        <f>LN(J13/I13)/LN(2)</f>
        <v>15.911107832171318</v>
      </c>
      <c r="L32">
        <f t="shared" si="1"/>
        <v>-3.7375952820103822E-2</v>
      </c>
    </row>
    <row r="33" spans="1:12" x14ac:dyDescent="0.2">
      <c r="A33" s="12">
        <v>7</v>
      </c>
      <c r="B33" s="13" t="s">
        <v>27</v>
      </c>
      <c r="C33" s="14" t="s">
        <v>19</v>
      </c>
      <c r="D33" s="12">
        <v>0.22974246231155782</v>
      </c>
      <c r="E33" s="12">
        <v>0.25888154208225933</v>
      </c>
      <c r="F33">
        <f>LN(D33/(D31+D32+D34))</f>
        <v>-1.2097659709793389</v>
      </c>
      <c r="G33">
        <f>LN(E33/(E31+E32+E34))</f>
        <v>-1.0517898841588231</v>
      </c>
      <c r="H33">
        <f t="shared" si="0"/>
        <v>0.15797608682051578</v>
      </c>
      <c r="K33">
        <f>LN(J13/I13)/LN(2)</f>
        <v>15.911107832171318</v>
      </c>
      <c r="L33">
        <f t="shared" si="1"/>
        <v>9.9286667205596771E-3</v>
      </c>
    </row>
    <row r="34" spans="1:12" x14ac:dyDescent="0.2">
      <c r="A34" s="36">
        <v>7</v>
      </c>
      <c r="B34" s="37" t="s">
        <v>27</v>
      </c>
      <c r="C34" s="38" t="s">
        <v>21</v>
      </c>
      <c r="D34" s="36">
        <v>0.25533919597989951</v>
      </c>
      <c r="E34" s="36">
        <v>0.30057155665135044</v>
      </c>
      <c r="F34">
        <f>LN(D34/(D31+D32+D33))</f>
        <v>-1.0703359765175948</v>
      </c>
      <c r="G34">
        <f>LN(E34/(E31+E32+E33))</f>
        <v>-0.84457764109241917</v>
      </c>
      <c r="H34">
        <f t="shared" si="0"/>
        <v>0.22575833542517565</v>
      </c>
      <c r="K34">
        <f>LN(J13/I13)/LN(2)</f>
        <v>15.911107832171318</v>
      </c>
      <c r="L34">
        <f t="shared" si="1"/>
        <v>1.4188725122502511E-2</v>
      </c>
    </row>
    <row r="35" spans="1:12" x14ac:dyDescent="0.2">
      <c r="A35" s="15">
        <v>8</v>
      </c>
      <c r="B35" s="16" t="s">
        <v>28</v>
      </c>
      <c r="C35" s="17" t="s">
        <v>18</v>
      </c>
      <c r="D35" s="15">
        <v>0.27719940510239105</v>
      </c>
      <c r="E35" s="15">
        <v>0.38430375724839144</v>
      </c>
      <c r="F35">
        <f>LN(D35/(D36+D37+D38))</f>
        <v>-0.95839626054550464</v>
      </c>
      <c r="G35">
        <f>LN(E35/(E36+E37+E38))</f>
        <v>-0.47132045511153886</v>
      </c>
      <c r="H35">
        <f t="shared" si="0"/>
        <v>0.48707580543396578</v>
      </c>
      <c r="K35">
        <f>LN(J14/I14)/LN(2)</f>
        <v>15.673606173067711</v>
      </c>
      <c r="L35">
        <f t="shared" si="1"/>
        <v>3.107617992028653E-2</v>
      </c>
    </row>
    <row r="36" spans="1:12" x14ac:dyDescent="0.2">
      <c r="A36" s="15">
        <v>8</v>
      </c>
      <c r="B36" s="16" t="s">
        <v>28</v>
      </c>
      <c r="C36" s="17" t="s">
        <v>19</v>
      </c>
      <c r="D36" s="15">
        <v>0.26072531746939709</v>
      </c>
      <c r="E36" s="15">
        <v>0.25871792835014695</v>
      </c>
      <c r="F36">
        <f>LN(D36/(D35+D37+D38))</f>
        <v>-1.0422021171387592</v>
      </c>
      <c r="G36">
        <f>LN(E36/(E35+E37+E38))</f>
        <v>-1.052642827865087</v>
      </c>
      <c r="H36">
        <f t="shared" si="0"/>
        <v>-1.0440710726327795E-2</v>
      </c>
      <c r="K36">
        <f>LN(J14/I14)/LN(2)</f>
        <v>15.673606173067711</v>
      </c>
      <c r="L36">
        <f t="shared" si="1"/>
        <v>-6.6613328235006245E-4</v>
      </c>
    </row>
    <row r="37" spans="1:12" x14ac:dyDescent="0.2">
      <c r="A37" s="15">
        <v>8</v>
      </c>
      <c r="B37" s="16" t="s">
        <v>28</v>
      </c>
      <c r="C37" s="17" t="s">
        <v>20</v>
      </c>
      <c r="D37" s="15">
        <v>0.24081912824619608</v>
      </c>
      <c r="E37" s="15">
        <v>0.12971641909603623</v>
      </c>
      <c r="F37">
        <f>LN(D37/(D35+D36+D38))</f>
        <v>-1.1481939051938532</v>
      </c>
      <c r="G37">
        <f>LN(E37/(E35+E36+E38))</f>
        <v>-1.9034684374125035</v>
      </c>
      <c r="H37">
        <f t="shared" si="0"/>
        <v>-0.75527453221865026</v>
      </c>
      <c r="K37">
        <f>LN(J14/I14)/LN(2)</f>
        <v>15.673606173067711</v>
      </c>
      <c r="L37">
        <f t="shared" si="1"/>
        <v>-4.8187668101324029E-2</v>
      </c>
    </row>
    <row r="38" spans="1:12" x14ac:dyDescent="0.2">
      <c r="A38" s="42">
        <v>8</v>
      </c>
      <c r="B38" s="43" t="s">
        <v>28</v>
      </c>
      <c r="C38" s="44" t="s">
        <v>21</v>
      </c>
      <c r="D38" s="42">
        <v>0.22125614918201575</v>
      </c>
      <c r="E38" s="42">
        <v>0.22726189530542529</v>
      </c>
      <c r="F38">
        <f>LN(D38/(D35+D36+D37))</f>
        <v>-1.2583610974347121</v>
      </c>
      <c r="G38">
        <f>LN(E38/(E35+E36+E37))</f>
        <v>-1.2238371111558384</v>
      </c>
      <c r="H38">
        <f t="shared" si="0"/>
        <v>3.4523986278873764E-2</v>
      </c>
      <c r="K38">
        <f>LN(J14/I14)/LN(2)</f>
        <v>15.673606173067711</v>
      </c>
      <c r="L38">
        <f t="shared" si="1"/>
        <v>2.2026830263348748E-3</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5</v>
      </c>
    </row>
    <row r="42" spans="1:12" ht="17" thickBot="1" x14ac:dyDescent="0.25">
      <c r="A42" s="3" t="s">
        <v>7</v>
      </c>
      <c r="D42" s="7">
        <v>0</v>
      </c>
      <c r="E42" s="3">
        <v>24</v>
      </c>
    </row>
    <row r="43" spans="1:12" ht="18" thickBot="1" x14ac:dyDescent="0.25">
      <c r="A43" s="3" t="s">
        <v>8</v>
      </c>
      <c r="B43" s="8"/>
      <c r="C43" s="9" t="s">
        <v>9</v>
      </c>
      <c r="D43" s="7" t="s">
        <v>4</v>
      </c>
      <c r="E43" s="3">
        <v>0.02</v>
      </c>
    </row>
    <row r="44" spans="1:12" ht="17" thickBot="1" x14ac:dyDescent="0.25">
      <c r="A44" s="7" t="s">
        <v>10</v>
      </c>
      <c r="B44" s="10" t="s">
        <v>11</v>
      </c>
      <c r="C44" s="11" t="s">
        <v>12</v>
      </c>
      <c r="D44" s="3">
        <v>14</v>
      </c>
      <c r="E44" s="3">
        <v>16</v>
      </c>
      <c r="F44" s="63" t="s">
        <v>31</v>
      </c>
      <c r="G44" s="63" t="s">
        <v>32</v>
      </c>
      <c r="H44" s="63" t="s">
        <v>33</v>
      </c>
      <c r="I44" t="s">
        <v>34</v>
      </c>
      <c r="J44" t="s">
        <v>35</v>
      </c>
      <c r="K44" t="s">
        <v>36</v>
      </c>
      <c r="L44" t="s">
        <v>37</v>
      </c>
    </row>
    <row r="45" spans="1:12" x14ac:dyDescent="0.2">
      <c r="A45" s="12">
        <v>1</v>
      </c>
      <c r="B45" s="13" t="s">
        <v>16</v>
      </c>
      <c r="C45" s="14" t="s">
        <v>17</v>
      </c>
      <c r="D45" s="12">
        <v>0.24918032786885247</v>
      </c>
      <c r="E45" s="12">
        <v>5.5900183279289584E-2</v>
      </c>
      <c r="F45">
        <f>LN(D45/(D46+D47+D48))</f>
        <v>-1.1029886632679087</v>
      </c>
      <c r="G45">
        <f>LN(E45/(E46+E47+E48))</f>
        <v>-2.8266642397522714</v>
      </c>
      <c r="H45">
        <f>G45-F45</f>
        <v>-1.7236755764843628</v>
      </c>
      <c r="I45">
        <v>43276.92</v>
      </c>
      <c r="J45">
        <v>1435008400</v>
      </c>
      <c r="K45">
        <f>LN(J45/I45)/LN(2)</f>
        <v>15.017101829531732</v>
      </c>
      <c r="L45">
        <f>H45/K45</f>
        <v>-0.11478084094060584</v>
      </c>
    </row>
    <row r="46" spans="1:12" x14ac:dyDescent="0.2">
      <c r="A46" s="15">
        <v>1</v>
      </c>
      <c r="B46" s="16" t="s">
        <v>16</v>
      </c>
      <c r="C46" s="17" t="s">
        <v>15</v>
      </c>
      <c r="D46" s="15">
        <v>0.27922226458253907</v>
      </c>
      <c r="E46" s="15">
        <v>0.59030029606654444</v>
      </c>
      <c r="F46">
        <f>LN(D46/(D45+D47+D48))</f>
        <v>-0.94832270519092832</v>
      </c>
      <c r="G46">
        <f>LN(E46/(E45+E47+E48))</f>
        <v>0.36520692188891463</v>
      </c>
      <c r="H46">
        <f t="shared" ref="H46:H76" si="2">G46-F46</f>
        <v>1.3135296270798429</v>
      </c>
      <c r="I46">
        <v>41935.139999999992</v>
      </c>
      <c r="J46">
        <v>1418283888</v>
      </c>
      <c r="K46">
        <f>LN(J45/I45)/LN(2)</f>
        <v>15.017101829531732</v>
      </c>
      <c r="L46">
        <f t="shared" ref="L46:L76" si="3">H46/K46</f>
        <v>8.7468916571953603E-2</v>
      </c>
    </row>
    <row r="47" spans="1:12" x14ac:dyDescent="0.2">
      <c r="A47" s="15">
        <v>1</v>
      </c>
      <c r="B47" s="16" t="s">
        <v>16</v>
      </c>
      <c r="C47" s="17" t="s">
        <v>14</v>
      </c>
      <c r="D47" s="15">
        <v>0.21570720548989705</v>
      </c>
      <c r="E47" s="15">
        <v>5.4913294797687862E-2</v>
      </c>
      <c r="F47">
        <f>LN(D47/(D45+D46+D48))</f>
        <v>-1.2908604550332943</v>
      </c>
      <c r="G47">
        <f>LN(E47/(E45+E46+E48))</f>
        <v>-2.8455211917308132</v>
      </c>
      <c r="H47">
        <f t="shared" si="2"/>
        <v>-1.5546607366975189</v>
      </c>
      <c r="I47">
        <v>42992.88</v>
      </c>
      <c r="J47">
        <v>1385240820</v>
      </c>
      <c r="K47">
        <f>LN(J45/I45)/LN(2)</f>
        <v>15.017101829531732</v>
      </c>
      <c r="L47">
        <f t="shared" si="3"/>
        <v>-0.1035260168270429</v>
      </c>
    </row>
    <row r="48" spans="1:12" x14ac:dyDescent="0.2">
      <c r="A48" s="15">
        <v>1</v>
      </c>
      <c r="B48" s="16" t="s">
        <v>16</v>
      </c>
      <c r="C48" s="17" t="s">
        <v>13</v>
      </c>
      <c r="D48" s="15">
        <v>0.25589020205871138</v>
      </c>
      <c r="E48" s="15">
        <v>0.29888622585647823</v>
      </c>
      <c r="F48">
        <f>LN(D48/(D45+D46+D47))</f>
        <v>-1.0674401475543644</v>
      </c>
      <c r="G48">
        <f>LN(E48/(E45+E46+E47))</f>
        <v>-0.85260719104868055</v>
      </c>
      <c r="H48">
        <f t="shared" si="2"/>
        <v>0.2148329565056839</v>
      </c>
      <c r="I48">
        <v>43289.219999999994</v>
      </c>
      <c r="J48">
        <v>1600329980</v>
      </c>
      <c r="K48">
        <f>LN(J45/I45)/LN(2)</f>
        <v>15.017101829531732</v>
      </c>
      <c r="L48">
        <f t="shared" si="3"/>
        <v>1.430588664473236E-2</v>
      </c>
    </row>
    <row r="49" spans="1:12" x14ac:dyDescent="0.2">
      <c r="A49" s="24">
        <v>2</v>
      </c>
      <c r="B49" s="25" t="s">
        <v>22</v>
      </c>
      <c r="C49" s="26" t="s">
        <v>17</v>
      </c>
      <c r="D49" s="24">
        <v>0.26222137185496985</v>
      </c>
      <c r="E49" s="24">
        <v>7.7007054081289883E-2</v>
      </c>
      <c r="F49">
        <f>LN(D49/(D50+D51+D52))</f>
        <v>-1.0344547399875956</v>
      </c>
      <c r="G49">
        <f>LN(E49/(E50+E51+E52))</f>
        <v>-2.4837245628124358</v>
      </c>
      <c r="H49">
        <f t="shared" si="2"/>
        <v>-1.4492698228248402</v>
      </c>
      <c r="I49">
        <v>44866.080000000002</v>
      </c>
      <c r="J49">
        <v>1367679688</v>
      </c>
      <c r="K49">
        <f>LN(J46/I46)/LN(2)</f>
        <v>15.045627137635638</v>
      </c>
      <c r="L49">
        <f t="shared" si="3"/>
        <v>-9.6324985962172885E-2</v>
      </c>
    </row>
    <row r="50" spans="1:12" x14ac:dyDescent="0.2">
      <c r="A50" s="12">
        <v>2</v>
      </c>
      <c r="B50" s="13" t="s">
        <v>22</v>
      </c>
      <c r="C50" s="14" t="s">
        <v>14</v>
      </c>
      <c r="D50" s="12">
        <v>0.21228355496029838</v>
      </c>
      <c r="E50" s="12">
        <v>3.5354383607658746E-2</v>
      </c>
      <c r="F50">
        <f>LN(D50/(D49+D51+D52))</f>
        <v>-1.3112152793972567</v>
      </c>
      <c r="G50">
        <f>LN(E50/(E49+E51+E52))</f>
        <v>-3.3063384064630217</v>
      </c>
      <c r="H50">
        <f t="shared" si="2"/>
        <v>-1.995123127065765</v>
      </c>
      <c r="I50">
        <v>42275.519999999997</v>
      </c>
      <c r="J50">
        <v>1618933300</v>
      </c>
      <c r="K50">
        <f>LN(J46/I46)/LN(2)</f>
        <v>15.045627137635638</v>
      </c>
      <c r="L50">
        <f t="shared" si="3"/>
        <v>-0.13260484982211854</v>
      </c>
    </row>
    <row r="51" spans="1:12" x14ac:dyDescent="0.2">
      <c r="A51" s="15">
        <v>2</v>
      </c>
      <c r="B51" s="16" t="s">
        <v>22</v>
      </c>
      <c r="C51" s="17" t="s">
        <v>18</v>
      </c>
      <c r="D51" s="15">
        <v>0.27800631397684877</v>
      </c>
      <c r="E51" s="15">
        <v>0.61807188444743033</v>
      </c>
      <c r="F51">
        <f>LN(D51/(D49+D50+D52))</f>
        <v>-0.95437256815464</v>
      </c>
      <c r="G51">
        <f>LN(E51/(E49+E50+E52))</f>
        <v>0.48137235685249524</v>
      </c>
      <c r="H51">
        <f t="shared" si="2"/>
        <v>1.4357449250071352</v>
      </c>
      <c r="I51">
        <v>41065.679999999993</v>
      </c>
      <c r="J51">
        <v>1526365624</v>
      </c>
      <c r="K51">
        <f>LN(J46/I46)/LN(2)</f>
        <v>15.045627137635638</v>
      </c>
      <c r="L51">
        <f t="shared" si="3"/>
        <v>9.5426060467477258E-2</v>
      </c>
    </row>
    <row r="52" spans="1:12" x14ac:dyDescent="0.2">
      <c r="A52" s="15">
        <v>2</v>
      </c>
      <c r="B52" s="16" t="s">
        <v>22</v>
      </c>
      <c r="C52" s="17" t="s">
        <v>20</v>
      </c>
      <c r="D52" s="15">
        <v>0.24748875920788291</v>
      </c>
      <c r="E52" s="15">
        <v>0.2695666778636211</v>
      </c>
      <c r="F52">
        <f>LN(D52/(D49+D50+D51))</f>
        <v>-1.1120507708057257</v>
      </c>
      <c r="G52">
        <f>LN(E52/(E49+E50+E51))</f>
        <v>-0.99682217703352227</v>
      </c>
      <c r="H52">
        <f t="shared" si="2"/>
        <v>0.1152285937722034</v>
      </c>
      <c r="I52">
        <v>41399.039999999994</v>
      </c>
      <c r="J52">
        <v>1517318752</v>
      </c>
      <c r="K52">
        <f>LN(J46/I46)/LN(2)</f>
        <v>15.045627137635638</v>
      </c>
      <c r="L52">
        <f t="shared" si="3"/>
        <v>7.6586102206379104E-3</v>
      </c>
    </row>
    <row r="53" spans="1:12" x14ac:dyDescent="0.2">
      <c r="A53" s="24">
        <v>3</v>
      </c>
      <c r="B53" s="25" t="s">
        <v>23</v>
      </c>
      <c r="C53" s="26" t="s">
        <v>17</v>
      </c>
      <c r="D53" s="24">
        <v>0.25523325358851673</v>
      </c>
      <c r="E53" s="24">
        <v>6.0583395661929697E-2</v>
      </c>
      <c r="F53">
        <f>LN(D53/(D54+D55+D56))</f>
        <v>-1.070893230278843</v>
      </c>
      <c r="G53">
        <f>LN(E53/(E54+E55+E56))</f>
        <v>-2.7412381923557052</v>
      </c>
      <c r="H53">
        <f t="shared" si="2"/>
        <v>-1.6703449620768622</v>
      </c>
      <c r="K53">
        <f>LN(J47/I47)/LN(2)</f>
        <v>14.97567952418321</v>
      </c>
      <c r="L53">
        <f t="shared" si="3"/>
        <v>-0.11153717328015302</v>
      </c>
    </row>
    <row r="54" spans="1:12" x14ac:dyDescent="0.2">
      <c r="A54" s="12">
        <v>3</v>
      </c>
      <c r="B54" s="13" t="s">
        <v>23</v>
      </c>
      <c r="C54" s="14" t="s">
        <v>13</v>
      </c>
      <c r="D54" s="12">
        <v>0.24446770334928236</v>
      </c>
      <c r="E54" s="12">
        <v>0.21902268760907506</v>
      </c>
      <c r="F54">
        <f>LN(D54/(D53+D55+D56))</f>
        <v>-1.1283393219605544</v>
      </c>
      <c r="G54">
        <f>LN(E54/(E53+E55+E56))</f>
        <v>-1.2713707791430713</v>
      </c>
      <c r="H54">
        <f t="shared" si="2"/>
        <v>-0.14303145718251686</v>
      </c>
      <c r="K54">
        <f>LN(J47/I47)/LN(2)</f>
        <v>14.97567952418321</v>
      </c>
      <c r="L54">
        <f t="shared" si="3"/>
        <v>-9.5509160002753175E-3</v>
      </c>
    </row>
    <row r="55" spans="1:12" x14ac:dyDescent="0.2">
      <c r="A55" s="15">
        <v>3</v>
      </c>
      <c r="B55" s="16" t="s">
        <v>23</v>
      </c>
      <c r="C55" s="17" t="s">
        <v>19</v>
      </c>
      <c r="D55" s="15">
        <v>0.27422248803827753</v>
      </c>
      <c r="E55" s="15">
        <v>0.48778359511343805</v>
      </c>
      <c r="F55">
        <f>LN(D55/(D53+D54+D56))</f>
        <v>-0.97330373347013643</v>
      </c>
      <c r="G55">
        <f>LN(E55/(E53+E54+E56))</f>
        <v>-4.8875346672997443E-2</v>
      </c>
      <c r="H55">
        <f t="shared" si="2"/>
        <v>0.92442838679713901</v>
      </c>
      <c r="K55">
        <f>LN(J47/I47)/LN(2)</f>
        <v>14.97567952418321</v>
      </c>
      <c r="L55">
        <f t="shared" si="3"/>
        <v>6.1728643785702163E-2</v>
      </c>
    </row>
    <row r="56" spans="1:12" x14ac:dyDescent="0.2">
      <c r="A56" s="15">
        <v>3</v>
      </c>
      <c r="B56" s="16" t="s">
        <v>23</v>
      </c>
      <c r="C56" s="17" t="s">
        <v>20</v>
      </c>
      <c r="D56" s="15">
        <v>0.22607655502392343</v>
      </c>
      <c r="E56" s="15">
        <v>0.23261032161555723</v>
      </c>
      <c r="F56">
        <f>LN(D56/(D53+D54+D55))</f>
        <v>-1.2305992794412584</v>
      </c>
      <c r="G56">
        <f>LN(E56/(E53+E54+E55))</f>
        <v>-1.1936301135514806</v>
      </c>
      <c r="H56">
        <f t="shared" si="2"/>
        <v>3.6969165889777722E-2</v>
      </c>
      <c r="K56">
        <f>LN(J47/I47)/LN(2)</f>
        <v>14.97567952418321</v>
      </c>
      <c r="L56">
        <f t="shared" si="3"/>
        <v>2.4686135831151249E-3</v>
      </c>
    </row>
    <row r="57" spans="1:12" x14ac:dyDescent="0.2">
      <c r="A57" s="24">
        <v>4</v>
      </c>
      <c r="B57" s="25" t="s">
        <v>24</v>
      </c>
      <c r="C57" s="26" t="s">
        <v>17</v>
      </c>
      <c r="D57" s="24">
        <v>0.24199380165289255</v>
      </c>
      <c r="E57" s="24">
        <v>3.5947712418300651E-2</v>
      </c>
      <c r="F57">
        <f>LN(D57/(D58+D59+D60))</f>
        <v>-1.1417794500237746</v>
      </c>
      <c r="G57">
        <f>LN(E57/(E58+E59+E60))</f>
        <v>-3.2890800835414495</v>
      </c>
      <c r="H57">
        <f t="shared" si="2"/>
        <v>-2.1473006335176752</v>
      </c>
      <c r="K57">
        <f>LN(J48/I48)/LN(2)</f>
        <v>15.174002080879596</v>
      </c>
      <c r="L57">
        <f t="shared" si="3"/>
        <v>-0.14151181883805317</v>
      </c>
    </row>
    <row r="58" spans="1:12" x14ac:dyDescent="0.2">
      <c r="A58" s="12">
        <v>4</v>
      </c>
      <c r="B58" s="13" t="s">
        <v>24</v>
      </c>
      <c r="C58" s="14" t="s">
        <v>15</v>
      </c>
      <c r="D58" s="12">
        <v>0.26665805785123964</v>
      </c>
      <c r="E58" s="12">
        <v>0.34372082166199813</v>
      </c>
      <c r="F58">
        <f>LN(D58/(D57+D59+D60))</f>
        <v>-1.0116449344822995</v>
      </c>
      <c r="G58">
        <f>LN(E58/(E57+E59+E60))</f>
        <v>-0.64675651220651453</v>
      </c>
      <c r="H58">
        <f t="shared" si="2"/>
        <v>0.364888422275785</v>
      </c>
      <c r="K58">
        <f>LN(J48/I48)/LN(2)</f>
        <v>15.174002080879596</v>
      </c>
      <c r="L58">
        <f t="shared" si="3"/>
        <v>2.4046946898443642E-2</v>
      </c>
    </row>
    <row r="59" spans="1:12" x14ac:dyDescent="0.2">
      <c r="A59" s="15">
        <v>4</v>
      </c>
      <c r="B59" s="16" t="s">
        <v>24</v>
      </c>
      <c r="C59" s="17" t="s">
        <v>18</v>
      </c>
      <c r="D59" s="15">
        <v>0.2456095041322314</v>
      </c>
      <c r="E59" s="15">
        <v>0.3111577964519141</v>
      </c>
      <c r="F59">
        <f>LN(D59/(D57+D58+D60))</f>
        <v>-1.1221672398423506</v>
      </c>
      <c r="G59">
        <f>LN(E59/(E57+E58+E60))</f>
        <v>-0.79471205476423079</v>
      </c>
      <c r="H59">
        <f t="shared" si="2"/>
        <v>0.32745518507811977</v>
      </c>
      <c r="K59">
        <f>LN(J48/I48)/LN(2)</f>
        <v>15.174002080879596</v>
      </c>
      <c r="L59">
        <f t="shared" si="3"/>
        <v>2.1580014509866078E-2</v>
      </c>
    </row>
    <row r="60" spans="1:12" x14ac:dyDescent="0.2">
      <c r="A60" s="15">
        <v>4</v>
      </c>
      <c r="B60" s="16" t="s">
        <v>24</v>
      </c>
      <c r="C60" s="17" t="s">
        <v>19</v>
      </c>
      <c r="D60" s="15">
        <v>0.24573863636363635</v>
      </c>
      <c r="E60" s="15">
        <v>0.30917366946778713</v>
      </c>
      <c r="F60">
        <f>LN(D60/(D57+D58+D59))</f>
        <v>-1.1214704267441598</v>
      </c>
      <c r="G60">
        <f>LN(E60/(E57+E58+E59))</f>
        <v>-0.80398530541865532</v>
      </c>
      <c r="H60">
        <f t="shared" si="2"/>
        <v>0.31748512132550444</v>
      </c>
      <c r="K60">
        <f>LN(J48/I48)/LN(2)</f>
        <v>15.174002080879596</v>
      </c>
      <c r="L60">
        <f t="shared" si="3"/>
        <v>2.0922965453231353E-2</v>
      </c>
    </row>
    <row r="61" spans="1:12" x14ac:dyDescent="0.2">
      <c r="A61" s="15">
        <v>5</v>
      </c>
      <c r="B61" s="16" t="s">
        <v>25</v>
      </c>
      <c r="C61" s="17" t="s">
        <v>14</v>
      </c>
      <c r="D61" s="15">
        <v>0.24051928119204452</v>
      </c>
      <c r="E61" s="15">
        <v>4.8333727251240841E-2</v>
      </c>
      <c r="F61">
        <f>LN(D61/(D62+D63+D64))</f>
        <v>-1.1498346774133139</v>
      </c>
      <c r="G61">
        <f>LN(E61/(E62+E63+E64))</f>
        <v>-2.9800848157527433</v>
      </c>
      <c r="H61">
        <f t="shared" si="2"/>
        <v>-1.8302501383394294</v>
      </c>
      <c r="K61">
        <f>LN(J49/I49)/LN(2)</f>
        <v>14.895745723919067</v>
      </c>
      <c r="L61">
        <f t="shared" si="3"/>
        <v>-0.12287066201730859</v>
      </c>
    </row>
    <row r="62" spans="1:12" x14ac:dyDescent="0.2">
      <c r="A62" s="15">
        <v>5</v>
      </c>
      <c r="B62" s="16" t="s">
        <v>25</v>
      </c>
      <c r="C62" s="17" t="s">
        <v>13</v>
      </c>
      <c r="D62" s="15">
        <v>0.26533222485131419</v>
      </c>
      <c r="E62" s="15">
        <v>0.25608603167099975</v>
      </c>
      <c r="F62">
        <f>LN(D62/(D61+D63+D64))</f>
        <v>-1.0184356709551377</v>
      </c>
      <c r="G62">
        <f>LN(E62/(E61+E63+E64))</f>
        <v>-1.0664119449420886</v>
      </c>
      <c r="H62">
        <f t="shared" si="2"/>
        <v>-4.7976273986950924E-2</v>
      </c>
      <c r="K62">
        <f>LN(J49/I49)/LN(2)</f>
        <v>14.895745723919067</v>
      </c>
      <c r="L62">
        <f t="shared" si="3"/>
        <v>-3.2208037701605165E-3</v>
      </c>
    </row>
    <row r="63" spans="1:12" x14ac:dyDescent="0.2">
      <c r="A63" s="12">
        <v>5</v>
      </c>
      <c r="B63" s="13" t="s">
        <v>25</v>
      </c>
      <c r="C63" s="14" t="s">
        <v>20</v>
      </c>
      <c r="D63" s="12">
        <v>0.23469975059154569</v>
      </c>
      <c r="E63" s="12">
        <v>0.20893405814228316</v>
      </c>
      <c r="F63">
        <f>LN(D63/(D61+D62+D64))</f>
        <v>-1.1819611995249004</v>
      </c>
      <c r="G63">
        <f>LN(E63/(E61+E62+E64))</f>
        <v>-1.3313626385736832</v>
      </c>
      <c r="H63">
        <f t="shared" si="2"/>
        <v>-0.14940143904878278</v>
      </c>
      <c r="K63">
        <f>LN(J49/I49)/LN(2)</f>
        <v>14.895745723919067</v>
      </c>
      <c r="L63">
        <f t="shared" si="3"/>
        <v>-1.0029805947135576E-2</v>
      </c>
    </row>
    <row r="64" spans="1:12" x14ac:dyDescent="0.2">
      <c r="A64" s="36">
        <v>5</v>
      </c>
      <c r="B64" s="37" t="s">
        <v>25</v>
      </c>
      <c r="C64" s="38" t="s">
        <v>21</v>
      </c>
      <c r="D64" s="36">
        <v>0.2594487433650956</v>
      </c>
      <c r="E64" s="36">
        <v>0.48664618293547623</v>
      </c>
      <c r="F64">
        <f>LN(D64/(D61+D62+D63))</f>
        <v>-1.0488356879205389</v>
      </c>
      <c r="G64">
        <f>LN(E64/(E61+E62+E63))</f>
        <v>-5.3427974026036613E-2</v>
      </c>
      <c r="H64">
        <f t="shared" si="2"/>
        <v>0.99540771389450233</v>
      </c>
      <c r="K64">
        <f>LN(J49/I49)/LN(2)</f>
        <v>14.895745723919067</v>
      </c>
      <c r="L64">
        <f t="shared" si="3"/>
        <v>6.6824966829026319E-2</v>
      </c>
    </row>
    <row r="65" spans="1:12" x14ac:dyDescent="0.2">
      <c r="A65" s="15">
        <v>6</v>
      </c>
      <c r="B65" s="16" t="s">
        <v>26</v>
      </c>
      <c r="C65" s="17" t="s">
        <v>15</v>
      </c>
      <c r="D65" s="15">
        <v>0.26170996113724687</v>
      </c>
      <c r="E65" s="15">
        <v>0.34958325256832717</v>
      </c>
      <c r="F65">
        <f>LN(D65/(D66+D67+D68))</f>
        <v>-1.0370998819793722</v>
      </c>
      <c r="G65">
        <f>LN(E65/(E66+E67+E68))</f>
        <v>-0.62087156925470044</v>
      </c>
      <c r="H65">
        <f t="shared" si="2"/>
        <v>0.41622831272467176</v>
      </c>
      <c r="K65">
        <f>LN(J50/I50)/LN(2)</f>
        <v>15.224861522039983</v>
      </c>
      <c r="L65">
        <f t="shared" si="3"/>
        <v>2.7338725683785477E-2</v>
      </c>
    </row>
    <row r="66" spans="1:12" x14ac:dyDescent="0.2">
      <c r="A66" s="15">
        <v>6</v>
      </c>
      <c r="B66" s="16" t="s">
        <v>26</v>
      </c>
      <c r="C66" s="17" t="s">
        <v>14</v>
      </c>
      <c r="D66" s="15">
        <v>0.24473307424831253</v>
      </c>
      <c r="E66" s="15">
        <v>2.7040124055049429E-2</v>
      </c>
      <c r="F66">
        <f>LN(D66/(D65+D67+D68))</f>
        <v>-1.1269031070571069</v>
      </c>
      <c r="G66">
        <f>LN(E66/(E65+E67+E68))</f>
        <v>-3.5830210048701607</v>
      </c>
      <c r="H66">
        <f t="shared" si="2"/>
        <v>-2.456117897813054</v>
      </c>
      <c r="K66">
        <f>LN(J50/I50)/LN(2)</f>
        <v>15.224861522039983</v>
      </c>
      <c r="L66">
        <f t="shared" si="3"/>
        <v>-0.16132283989956173</v>
      </c>
    </row>
    <row r="67" spans="1:12" x14ac:dyDescent="0.2">
      <c r="A67" s="12">
        <v>6</v>
      </c>
      <c r="B67" s="13" t="s">
        <v>26</v>
      </c>
      <c r="C67" s="14" t="s">
        <v>18</v>
      </c>
      <c r="D67" s="12">
        <v>0.25178973205154431</v>
      </c>
      <c r="E67" s="12">
        <v>0.31081604962201981</v>
      </c>
      <c r="F67">
        <f>LN(D67/(D65+D66+D68))</f>
        <v>-1.0890897027663573</v>
      </c>
      <c r="G67">
        <f>LN(E67/(E65+E66+E68))</f>
        <v>-0.79630696019036284</v>
      </c>
      <c r="H67">
        <f t="shared" si="2"/>
        <v>0.29278274257599446</v>
      </c>
      <c r="K67">
        <f>LN(J50/I50)/LN(2)</f>
        <v>15.224861522039983</v>
      </c>
      <c r="L67">
        <f t="shared" si="3"/>
        <v>1.9230568511388629E-2</v>
      </c>
    </row>
    <row r="68" spans="1:12" x14ac:dyDescent="0.2">
      <c r="A68" s="36">
        <v>6</v>
      </c>
      <c r="B68" s="37" t="s">
        <v>26</v>
      </c>
      <c r="C68" s="38" t="s">
        <v>21</v>
      </c>
      <c r="D68" s="36">
        <v>0.24176723256289631</v>
      </c>
      <c r="E68" s="36">
        <v>0.31256057375460361</v>
      </c>
      <c r="F68">
        <f>LN(D68/(D65+D66+D67))</f>
        <v>-1.1430150051846888</v>
      </c>
      <c r="G68">
        <f>LN(E68/(E65+E66+E67))</f>
        <v>-0.78817543197221396</v>
      </c>
      <c r="H68">
        <f t="shared" si="2"/>
        <v>0.35483957321247483</v>
      </c>
      <c r="K68">
        <f>LN(J50/I50)/LN(2)</f>
        <v>15.224861522039983</v>
      </c>
      <c r="L68">
        <f t="shared" si="3"/>
        <v>2.3306587892362635E-2</v>
      </c>
    </row>
    <row r="69" spans="1:12" x14ac:dyDescent="0.2">
      <c r="A69" s="15">
        <v>7</v>
      </c>
      <c r="B69" s="16" t="s">
        <v>27</v>
      </c>
      <c r="C69" s="17" t="s">
        <v>15</v>
      </c>
      <c r="D69" s="15">
        <v>0.26235592889236181</v>
      </c>
      <c r="E69" s="15">
        <v>0.30683146818105894</v>
      </c>
      <c r="F69">
        <f>LN(D69/(D70+D71+D72))</f>
        <v>-1.0337593307421535</v>
      </c>
      <c r="G69">
        <f>LN(E69/(E70+E71+E72))</f>
        <v>-0.81497452800961845</v>
      </c>
      <c r="H69">
        <f t="shared" si="2"/>
        <v>0.21878480273253509</v>
      </c>
      <c r="K69">
        <f>LN(J51/I51)/LN(2)</f>
        <v>15.181807872014369</v>
      </c>
      <c r="L69">
        <f t="shared" si="3"/>
        <v>1.4410984816626194E-2</v>
      </c>
    </row>
    <row r="70" spans="1:12" x14ac:dyDescent="0.2">
      <c r="A70" s="15">
        <v>7</v>
      </c>
      <c r="B70" s="16" t="s">
        <v>27</v>
      </c>
      <c r="C70" s="17" t="s">
        <v>13</v>
      </c>
      <c r="D70" s="15">
        <v>0.24975581168196914</v>
      </c>
      <c r="E70" s="15">
        <v>0.13871722064473024</v>
      </c>
      <c r="F70">
        <f>LN(D70/(D69+D71+D72))</f>
        <v>-1.0999150507074953</v>
      </c>
      <c r="G70">
        <f>LN(E70/(E69+E71+E72))</f>
        <v>-1.8259854047027742</v>
      </c>
      <c r="H70">
        <f t="shared" si="2"/>
        <v>-0.72607035399527886</v>
      </c>
      <c r="K70">
        <f>LN(J51/I51)/LN(2)</f>
        <v>15.181807872014369</v>
      </c>
      <c r="L70">
        <f t="shared" si="3"/>
        <v>-4.7825025854377486E-2</v>
      </c>
    </row>
    <row r="71" spans="1:12" x14ac:dyDescent="0.2">
      <c r="A71" s="12">
        <v>7</v>
      </c>
      <c r="B71" s="13" t="s">
        <v>27</v>
      </c>
      <c r="C71" s="14" t="s">
        <v>19</v>
      </c>
      <c r="D71" s="12">
        <v>0.23715569447157647</v>
      </c>
      <c r="E71" s="12">
        <v>0.27242358443293813</v>
      </c>
      <c r="F71">
        <f>LN(D71/(D69+D70+D72))</f>
        <v>-1.1683370906543427</v>
      </c>
      <c r="G71">
        <f>LN(E71/(E69+E70+E72))</f>
        <v>-0.98236088143183675</v>
      </c>
      <c r="H71">
        <f t="shared" si="2"/>
        <v>0.18597620922250591</v>
      </c>
      <c r="K71">
        <f>LN(J51/I51)/LN(2)</f>
        <v>15.181807872014369</v>
      </c>
      <c r="L71">
        <f t="shared" si="3"/>
        <v>1.2249938267584597E-2</v>
      </c>
    </row>
    <row r="72" spans="1:12" x14ac:dyDescent="0.2">
      <c r="A72" s="36">
        <v>7</v>
      </c>
      <c r="B72" s="37" t="s">
        <v>27</v>
      </c>
      <c r="C72" s="38" t="s">
        <v>21</v>
      </c>
      <c r="D72" s="36">
        <v>0.25073256495409257</v>
      </c>
      <c r="E72" s="36">
        <v>0.28202772674127274</v>
      </c>
      <c r="F72">
        <f>LN(D72/(D69+D70+D71))</f>
        <v>-1.0947090830881561</v>
      </c>
      <c r="G72">
        <f>LN(E72/(E69+E70+E71))</f>
        <v>-0.93442556378887642</v>
      </c>
      <c r="H72">
        <f t="shared" si="2"/>
        <v>0.16028351929927964</v>
      </c>
      <c r="K72">
        <f>LN(J51/I51)/LN(2)</f>
        <v>15.181807872014369</v>
      </c>
      <c r="L72">
        <f t="shared" si="3"/>
        <v>1.0557604249144851E-2</v>
      </c>
    </row>
    <row r="73" spans="1:12" x14ac:dyDescent="0.2">
      <c r="A73" s="15">
        <v>8</v>
      </c>
      <c r="B73" s="16" t="s">
        <v>28</v>
      </c>
      <c r="C73" s="17" t="s">
        <v>18</v>
      </c>
      <c r="D73" s="15">
        <v>0.26610558530986994</v>
      </c>
      <c r="E73" s="15">
        <v>0.32743247640741946</v>
      </c>
      <c r="F73">
        <f>LN(D73/(D74+D75+D76))</f>
        <v>-1.0144720017931217</v>
      </c>
      <c r="G73">
        <f>LN(E73/(E74+E75+E76))</f>
        <v>-0.71982065835581133</v>
      </c>
      <c r="H73">
        <f t="shared" si="2"/>
        <v>0.29465134343731036</v>
      </c>
      <c r="K73">
        <f>LN(J52/I52)/LN(2)</f>
        <v>15.161567353683711</v>
      </c>
      <c r="L73">
        <f t="shared" si="3"/>
        <v>1.9434095206899621E-2</v>
      </c>
    </row>
    <row r="74" spans="1:12" x14ac:dyDescent="0.2">
      <c r="A74" s="15">
        <v>8</v>
      </c>
      <c r="B74" s="16" t="s">
        <v>28</v>
      </c>
      <c r="C74" s="17" t="s">
        <v>19</v>
      </c>
      <c r="D74" s="15">
        <v>0.26159143075745983</v>
      </c>
      <c r="E74" s="15">
        <v>0.29124633908233</v>
      </c>
      <c r="F74">
        <f>LN(D74/(D73+D75+D76))</f>
        <v>-1.0377134262678347</v>
      </c>
      <c r="G74">
        <f>LN(E74/(E73+E75+E76))</f>
        <v>-0.8893385852180502</v>
      </c>
      <c r="H74">
        <f t="shared" si="2"/>
        <v>0.14837484104978449</v>
      </c>
      <c r="K74">
        <f>LN(J52/I52)/LN(2)</f>
        <v>15.161567353683711</v>
      </c>
      <c r="L74">
        <f t="shared" si="3"/>
        <v>9.7862468693736184E-3</v>
      </c>
    </row>
    <row r="75" spans="1:12" x14ac:dyDescent="0.2">
      <c r="A75" s="15">
        <v>8</v>
      </c>
      <c r="B75" s="16" t="s">
        <v>28</v>
      </c>
      <c r="C75" s="17" t="s">
        <v>20</v>
      </c>
      <c r="D75" s="15">
        <v>0.24422341239479725</v>
      </c>
      <c r="E75" s="15">
        <v>0.1215750081353726</v>
      </c>
      <c r="F75">
        <f>LN(D75/(D73+D74+D76))</f>
        <v>-1.1296623825308707</v>
      </c>
      <c r="G75">
        <f>LN(E75/(E73+E74+E76))</f>
        <v>-1.9775990987204941</v>
      </c>
      <c r="H75">
        <f t="shared" si="2"/>
        <v>-0.84793671618962341</v>
      </c>
      <c r="K75">
        <f>LN(J52/I52)/LN(2)</f>
        <v>15.161567353683711</v>
      </c>
      <c r="L75">
        <f t="shared" si="3"/>
        <v>-5.5926718947273316E-2</v>
      </c>
    </row>
    <row r="76" spans="1:12" x14ac:dyDescent="0.2">
      <c r="A76" s="42">
        <v>8</v>
      </c>
      <c r="B76" s="43" t="s">
        <v>28</v>
      </c>
      <c r="C76" s="44" t="s">
        <v>21</v>
      </c>
      <c r="D76" s="42">
        <v>0.22807957153787295</v>
      </c>
      <c r="E76" s="42">
        <v>0.25974617637487796</v>
      </c>
      <c r="F76">
        <f>LN(D76/(D73+D74+D75))</f>
        <v>-1.2191869067303081</v>
      </c>
      <c r="G76">
        <f>LN(E76/(E73+E74+E75))</f>
        <v>-1.0472882228180111</v>
      </c>
      <c r="H76">
        <f t="shared" si="2"/>
        <v>0.1718986839122969</v>
      </c>
      <c r="K76">
        <f>LN(J52/I52)/LN(2)</f>
        <v>15.161567353683711</v>
      </c>
      <c r="L76">
        <f t="shared" si="3"/>
        <v>1.1337791133482763E-2</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5</v>
      </c>
    </row>
    <row r="80" spans="1:12" ht="17" thickBot="1" x14ac:dyDescent="0.25">
      <c r="A80" s="3" t="s">
        <v>7</v>
      </c>
      <c r="D80" s="3">
        <v>0</v>
      </c>
      <c r="E80" s="3">
        <v>24</v>
      </c>
    </row>
    <row r="81" spans="1:12" ht="18" thickBot="1" x14ac:dyDescent="0.25">
      <c r="A81" s="3" t="s">
        <v>8</v>
      </c>
      <c r="B81" s="8"/>
      <c r="C81" s="9" t="s">
        <v>9</v>
      </c>
      <c r="D81" s="3" t="s">
        <v>4</v>
      </c>
      <c r="E81" s="3">
        <v>0.02</v>
      </c>
    </row>
    <row r="82" spans="1:12" ht="17" thickBot="1" x14ac:dyDescent="0.25">
      <c r="A82" s="7" t="s">
        <v>10</v>
      </c>
      <c r="B82" s="10" t="s">
        <v>11</v>
      </c>
      <c r="C82" s="11" t="s">
        <v>12</v>
      </c>
      <c r="D82" s="3">
        <v>27</v>
      </c>
      <c r="E82" s="3">
        <v>29</v>
      </c>
      <c r="F82" s="63" t="s">
        <v>31</v>
      </c>
      <c r="G82" s="63" t="s">
        <v>32</v>
      </c>
      <c r="H82" s="63" t="s">
        <v>33</v>
      </c>
      <c r="I82" t="s">
        <v>34</v>
      </c>
      <c r="J82" t="s">
        <v>35</v>
      </c>
      <c r="K82" t="s">
        <v>36</v>
      </c>
      <c r="L82" t="s">
        <v>37</v>
      </c>
    </row>
    <row r="83" spans="1:12" x14ac:dyDescent="0.2">
      <c r="A83" s="12">
        <v>1</v>
      </c>
      <c r="B83" s="13" t="s">
        <v>16</v>
      </c>
      <c r="C83" s="14" t="s">
        <v>17</v>
      </c>
      <c r="D83" s="12">
        <v>0.22725741239892194</v>
      </c>
      <c r="E83" s="12">
        <v>8.9130222091771905E-2</v>
      </c>
      <c r="F83">
        <f>LN(D83/(D84+D85+D86))</f>
        <v>-1.2238626383894156</v>
      </c>
      <c r="G83">
        <f>LN(E83/(E84+E85+E86))</f>
        <v>-2.3243014730111535</v>
      </c>
      <c r="H83">
        <f>G83-F83</f>
        <v>-1.100438834621738</v>
      </c>
      <c r="I83">
        <v>33207.839999999997</v>
      </c>
      <c r="J83">
        <v>1466989648</v>
      </c>
      <c r="K83">
        <f>LN(J83/I83)/LN(2)</f>
        <v>15.430975278956852</v>
      </c>
      <c r="L83">
        <f>H83/K83</f>
        <v>-7.1313628252804032E-2</v>
      </c>
    </row>
    <row r="84" spans="1:12" x14ac:dyDescent="0.2">
      <c r="A84" s="15">
        <v>1</v>
      </c>
      <c r="B84" s="16" t="s">
        <v>16</v>
      </c>
      <c r="C84" s="17" t="s">
        <v>15</v>
      </c>
      <c r="D84" s="15">
        <v>0.27383760107816713</v>
      </c>
      <c r="E84" s="15">
        <v>0.53341160356129536</v>
      </c>
      <c r="F84">
        <f>LN(D84/(D83+D85+D86))</f>
        <v>-0.97523844590601971</v>
      </c>
      <c r="G84">
        <f>LN(E84/(E83+E85+E86))</f>
        <v>0.13384587451819882</v>
      </c>
      <c r="H84">
        <f t="shared" ref="H84:H114" si="4">G84-F84</f>
        <v>1.1090843204242185</v>
      </c>
      <c r="I84">
        <v>30607.5</v>
      </c>
      <c r="J84">
        <v>1469219044</v>
      </c>
      <c r="K84">
        <f>LN(J83/I83)/LN(2)</f>
        <v>15.430975278956852</v>
      </c>
      <c r="L84">
        <f t="shared" ref="L84:L114" si="5">H84/K84</f>
        <v>7.1873896521412448E-2</v>
      </c>
    </row>
    <row r="85" spans="1:12" x14ac:dyDescent="0.2">
      <c r="A85" s="15">
        <v>1</v>
      </c>
      <c r="B85" s="16" t="s">
        <v>16</v>
      </c>
      <c r="C85" s="17" t="s">
        <v>14</v>
      </c>
      <c r="D85" s="15">
        <v>0.23660714285714285</v>
      </c>
      <c r="E85" s="15">
        <v>8.7956168672341253E-2</v>
      </c>
      <c r="F85">
        <f>LN(D85/(D83+D84+D86))</f>
        <v>-1.1713716429505381</v>
      </c>
      <c r="G85">
        <f>LN(E85/(E83+E84+E86))</f>
        <v>-2.3388494424610662</v>
      </c>
      <c r="H85">
        <f t="shared" si="4"/>
        <v>-1.1674777995105281</v>
      </c>
      <c r="I85">
        <v>30563.699999999997</v>
      </c>
      <c r="J85">
        <v>1441545312</v>
      </c>
      <c r="K85">
        <f>LN(J83/I83)/LN(2)</f>
        <v>15.430975278956852</v>
      </c>
      <c r="L85">
        <f t="shared" si="5"/>
        <v>-7.5658069461274555E-2</v>
      </c>
    </row>
    <row r="86" spans="1:12" x14ac:dyDescent="0.2">
      <c r="A86" s="15">
        <v>1</v>
      </c>
      <c r="B86" s="16" t="s">
        <v>16</v>
      </c>
      <c r="C86" s="17" t="s">
        <v>13</v>
      </c>
      <c r="D86" s="15">
        <v>0.26229784366576819</v>
      </c>
      <c r="E86" s="15">
        <v>0.2895020056745915</v>
      </c>
      <c r="F86">
        <f>LN(D86/(D83+D84+D85))</f>
        <v>-1.0340594949674</v>
      </c>
      <c r="G86">
        <f>LN(E86/(E83+E84+E85))</f>
        <v>-0.89780389957407158</v>
      </c>
      <c r="H86">
        <f t="shared" si="4"/>
        <v>0.13625559539332843</v>
      </c>
      <c r="I86">
        <v>32510.519999999997</v>
      </c>
      <c r="J86">
        <v>1845368555.9999998</v>
      </c>
      <c r="K86">
        <f>LN(J83/I83)/LN(2)</f>
        <v>15.430975278956852</v>
      </c>
      <c r="L86">
        <f t="shared" si="5"/>
        <v>8.8300054228678294E-3</v>
      </c>
    </row>
    <row r="87" spans="1:12" x14ac:dyDescent="0.2">
      <c r="A87" s="24">
        <v>2</v>
      </c>
      <c r="B87" s="25" t="s">
        <v>22</v>
      </c>
      <c r="C87" s="26" t="s">
        <v>17</v>
      </c>
      <c r="D87" s="24">
        <v>0.25404796064767371</v>
      </c>
      <c r="E87" s="24">
        <v>0.1155755140628693</v>
      </c>
      <c r="F87">
        <f>LN(D87/(D88+D89+D90))</f>
        <v>-1.0771382370830676</v>
      </c>
      <c r="G87">
        <f>LN(E87/(E88+E89+E90))</f>
        <v>-2.0350130173591627</v>
      </c>
      <c r="H87">
        <f t="shared" si="4"/>
        <v>-0.95787478027609518</v>
      </c>
      <c r="I87">
        <v>33093.119999999995</v>
      </c>
      <c r="J87">
        <v>1674797852</v>
      </c>
      <c r="K87">
        <f>LN(J84/I84)/LN(2)</f>
        <v>15.550804764619231</v>
      </c>
      <c r="L87">
        <f t="shared" si="5"/>
        <v>-6.1596476502323909E-2</v>
      </c>
    </row>
    <row r="88" spans="1:12" x14ac:dyDescent="0.2">
      <c r="A88" s="12">
        <v>2</v>
      </c>
      <c r="B88" s="13" t="s">
        <v>22</v>
      </c>
      <c r="C88" s="14" t="s">
        <v>14</v>
      </c>
      <c r="D88" s="12">
        <v>0.22832547653207624</v>
      </c>
      <c r="E88" s="12">
        <v>9.3122193334909009E-2</v>
      </c>
      <c r="F88">
        <f>LN(D88/(D87+D89+D90))</f>
        <v>-1.2177907197467648</v>
      </c>
      <c r="G88">
        <f>LN(E88/(E87+E89+E90))</f>
        <v>-2.2760951809490186</v>
      </c>
      <c r="H88">
        <f t="shared" si="4"/>
        <v>-1.0583044612022539</v>
      </c>
      <c r="I88">
        <v>35079.479999999996</v>
      </c>
      <c r="J88">
        <v>1705097655.9999998</v>
      </c>
      <c r="K88">
        <f>LN(J84/I84)/LN(2)</f>
        <v>15.550804764619231</v>
      </c>
      <c r="L88">
        <f t="shared" si="5"/>
        <v>-6.8054642651683178E-2</v>
      </c>
    </row>
    <row r="89" spans="1:12" x14ac:dyDescent="0.2">
      <c r="A89" s="15">
        <v>2</v>
      </c>
      <c r="B89" s="16" t="s">
        <v>22</v>
      </c>
      <c r="C89" s="17" t="s">
        <v>18</v>
      </c>
      <c r="D89" s="15">
        <v>0.28345972535355607</v>
      </c>
      <c r="E89" s="15">
        <v>0.52978019380761054</v>
      </c>
      <c r="F89">
        <f>LN(D89/(D87+D88+D90))</f>
        <v>-0.92736440511066787</v>
      </c>
      <c r="G89">
        <f>LN(E89/(E87+E88+E90))</f>
        <v>0.11926193372851103</v>
      </c>
      <c r="H89">
        <f t="shared" si="4"/>
        <v>1.046626338839179</v>
      </c>
      <c r="I89">
        <v>27740.04</v>
      </c>
      <c r="J89">
        <v>1609470216</v>
      </c>
      <c r="K89">
        <f>LN(J84/I84)/LN(2)</f>
        <v>15.550804764619231</v>
      </c>
      <c r="L89">
        <f t="shared" si="5"/>
        <v>6.7303676863105816E-2</v>
      </c>
    </row>
    <row r="90" spans="1:12" x14ac:dyDescent="0.2">
      <c r="A90" s="15">
        <v>2</v>
      </c>
      <c r="B90" s="16" t="s">
        <v>22</v>
      </c>
      <c r="C90" s="17" t="s">
        <v>20</v>
      </c>
      <c r="D90" s="15">
        <v>0.23416683746669401</v>
      </c>
      <c r="E90" s="15">
        <v>0.26152209879461119</v>
      </c>
      <c r="F90">
        <f>LN(D90/(D87+D88+D89))</f>
        <v>-1.184930500601985</v>
      </c>
      <c r="G90">
        <f>LN(E90/(E87+E88+E89))</f>
        <v>-1.038072389878032</v>
      </c>
      <c r="H90">
        <f t="shared" si="4"/>
        <v>0.14685811072395305</v>
      </c>
      <c r="I90">
        <v>27653.16</v>
      </c>
      <c r="J90">
        <v>1727757228</v>
      </c>
      <c r="K90">
        <f>LN(J84/I84)/LN(2)</f>
        <v>15.550804764619231</v>
      </c>
      <c r="L90">
        <f t="shared" si="5"/>
        <v>9.443762747126801E-3</v>
      </c>
    </row>
    <row r="91" spans="1:12" x14ac:dyDescent="0.2">
      <c r="A91" s="24">
        <v>3</v>
      </c>
      <c r="B91" s="25" t="s">
        <v>23</v>
      </c>
      <c r="C91" s="26" t="s">
        <v>17</v>
      </c>
      <c r="D91" s="24">
        <v>0.24839458942478482</v>
      </c>
      <c r="E91" s="24">
        <v>0.10617977528089888</v>
      </c>
      <c r="F91">
        <f>LN(D91/(D92+D93+D94))</f>
        <v>-1.1071928981380337</v>
      </c>
      <c r="G91">
        <f>LN(E91/(E92+E93+E94))</f>
        <v>-2.1303710132781446</v>
      </c>
      <c r="H91">
        <f t="shared" si="4"/>
        <v>-1.0231781151401109</v>
      </c>
      <c r="K91">
        <f>LN(J85/I85)/LN(2)</f>
        <v>15.525437455474018</v>
      </c>
      <c r="L91">
        <f t="shared" si="5"/>
        <v>-6.5903335611284489E-2</v>
      </c>
    </row>
    <row r="92" spans="1:12" x14ac:dyDescent="0.2">
      <c r="A92" s="12">
        <v>3</v>
      </c>
      <c r="B92" s="13" t="s">
        <v>23</v>
      </c>
      <c r="C92" s="14" t="s">
        <v>13</v>
      </c>
      <c r="D92" s="12">
        <v>0.24593523705424236</v>
      </c>
      <c r="E92" s="12">
        <v>0.2359550561797753</v>
      </c>
      <c r="F92">
        <f>LN(D92/(D91+D93+D94))</f>
        <v>-1.1204100195552453</v>
      </c>
      <c r="G92">
        <f>LN(E92/(E91+E93+E94))</f>
        <v>-1.1749852674526837</v>
      </c>
      <c r="H92">
        <f t="shared" si="4"/>
        <v>-5.4575247897438395E-2</v>
      </c>
      <c r="K92">
        <f>LN(J85/I85)/LN(2)</f>
        <v>15.525437455474018</v>
      </c>
      <c r="L92">
        <f t="shared" si="5"/>
        <v>-3.5152148243137618E-3</v>
      </c>
    </row>
    <row r="93" spans="1:12" x14ac:dyDescent="0.2">
      <c r="A93" s="15">
        <v>3</v>
      </c>
      <c r="B93" s="16" t="s">
        <v>23</v>
      </c>
      <c r="C93" s="17" t="s">
        <v>19</v>
      </c>
      <c r="D93" s="15">
        <v>0.27339800519196611</v>
      </c>
      <c r="E93" s="15">
        <v>0.44288389513108617</v>
      </c>
      <c r="F93">
        <f>LN(D93/(D91+D92+D94))</f>
        <v>-0.97745023721923174</v>
      </c>
      <c r="G93">
        <f>LN(E93/(E91+E92+E94))</f>
        <v>-0.22946601705369685</v>
      </c>
      <c r="H93">
        <f t="shared" si="4"/>
        <v>0.7479842201655349</v>
      </c>
      <c r="K93">
        <f>LN(J85/I85)/LN(2)</f>
        <v>15.525437455474018</v>
      </c>
      <c r="L93">
        <f t="shared" si="5"/>
        <v>4.8177980318474554E-2</v>
      </c>
    </row>
    <row r="94" spans="1:12" x14ac:dyDescent="0.2">
      <c r="A94" s="15">
        <v>3</v>
      </c>
      <c r="B94" s="16" t="s">
        <v>23</v>
      </c>
      <c r="C94" s="17" t="s">
        <v>20</v>
      </c>
      <c r="D94" s="15">
        <v>0.23227216832900668</v>
      </c>
      <c r="E94" s="15">
        <v>0.21498127340823969</v>
      </c>
      <c r="F94">
        <f>LN(D94/(D91+D92+D93))</f>
        <v>-1.1955254610678907</v>
      </c>
      <c r="G94">
        <f>LN(E94/(E91+E92+E93))</f>
        <v>-1.2951566491213664</v>
      </c>
      <c r="H94">
        <f t="shared" si="4"/>
        <v>-9.9631188053475706E-2</v>
      </c>
      <c r="K94">
        <f>LN(J85/I85)/LN(2)</f>
        <v>15.525437455474018</v>
      </c>
      <c r="L94">
        <f t="shared" si="5"/>
        <v>-6.4172870065150635E-3</v>
      </c>
    </row>
    <row r="95" spans="1:12" x14ac:dyDescent="0.2">
      <c r="A95" s="24">
        <v>4</v>
      </c>
      <c r="B95" s="25" t="s">
        <v>24</v>
      </c>
      <c r="C95" s="26" t="s">
        <v>17</v>
      </c>
      <c r="D95" s="24">
        <v>0.22419481539670072</v>
      </c>
      <c r="E95" s="24">
        <v>4.7276688453159042E-2</v>
      </c>
      <c r="F95">
        <f>LN(D95/(D96+D97+D98))</f>
        <v>-1.2413860524282883</v>
      </c>
      <c r="G95">
        <f>LN(E95/(E96+E97+E98))</f>
        <v>-3.003307197872461</v>
      </c>
      <c r="H95">
        <f t="shared" si="4"/>
        <v>-1.7619211454441728</v>
      </c>
      <c r="K95">
        <f>LN(J86/I86)/LN(2)</f>
        <v>15.792642821900781</v>
      </c>
      <c r="L95">
        <f t="shared" si="5"/>
        <v>-0.11156594658120118</v>
      </c>
    </row>
    <row r="96" spans="1:12" x14ac:dyDescent="0.2">
      <c r="A96" s="12">
        <v>4</v>
      </c>
      <c r="B96" s="13" t="s">
        <v>24</v>
      </c>
      <c r="C96" s="14" t="s">
        <v>15</v>
      </c>
      <c r="D96" s="12">
        <v>0.27305577376276513</v>
      </c>
      <c r="E96" s="12">
        <v>0.34531590413943358</v>
      </c>
      <c r="F96">
        <f>LN(D96/(D95+D97+D98))</f>
        <v>-0.97917368308166219</v>
      </c>
      <c r="G96">
        <f>LN(E96/(E95+E97+E98))</f>
        <v>-0.63969316065792681</v>
      </c>
      <c r="H96">
        <f t="shared" si="4"/>
        <v>0.33948052242373539</v>
      </c>
      <c r="K96">
        <f>LN(J86/I86)/LN(2)</f>
        <v>15.792642821900781</v>
      </c>
      <c r="L96">
        <f t="shared" si="5"/>
        <v>2.1496118556734126E-2</v>
      </c>
    </row>
    <row r="97" spans="1:12" x14ac:dyDescent="0.2">
      <c r="A97" s="15">
        <v>4</v>
      </c>
      <c r="B97" s="16" t="s">
        <v>24</v>
      </c>
      <c r="C97" s="17" t="s">
        <v>18</v>
      </c>
      <c r="D97" s="15">
        <v>0.24776119402985075</v>
      </c>
      <c r="E97" s="15">
        <v>0.30065359477124182</v>
      </c>
      <c r="F97">
        <f>LN(D97/(D95+D96+D98))</f>
        <v>-1.1105884797148253</v>
      </c>
      <c r="G97">
        <f>LN(E97/(E95+E96+E98))</f>
        <v>-0.84418743797281115</v>
      </c>
      <c r="H97">
        <f t="shared" si="4"/>
        <v>0.26640104174201418</v>
      </c>
      <c r="K97">
        <f>LN(J86/I86)/LN(2)</f>
        <v>15.792642821900781</v>
      </c>
      <c r="L97">
        <f t="shared" si="5"/>
        <v>1.6868680229541879E-2</v>
      </c>
    </row>
    <row r="98" spans="1:12" x14ac:dyDescent="0.2">
      <c r="A98" s="15">
        <v>4</v>
      </c>
      <c r="B98" s="16" t="s">
        <v>24</v>
      </c>
      <c r="C98" s="17" t="s">
        <v>19</v>
      </c>
      <c r="D98" s="15">
        <v>0.2549882168106834</v>
      </c>
      <c r="E98" s="15">
        <v>0.30675381263616558</v>
      </c>
      <c r="F98">
        <f>LN(D98/(D95+D96+D97))</f>
        <v>-1.0721826991107597</v>
      </c>
      <c r="G98">
        <f>LN(E98/(E95+E96+E97))</f>
        <v>-0.81533967217974457</v>
      </c>
      <c r="H98">
        <f t="shared" si="4"/>
        <v>0.25684302693101513</v>
      </c>
      <c r="K98">
        <f>LN(J86/I86)/LN(2)</f>
        <v>15.792642821900781</v>
      </c>
      <c r="L98">
        <f t="shared" si="5"/>
        <v>1.6263460766353346E-2</v>
      </c>
    </row>
    <row r="99" spans="1:12" x14ac:dyDescent="0.2">
      <c r="A99" s="15">
        <v>5</v>
      </c>
      <c r="B99" s="16" t="s">
        <v>25</v>
      </c>
      <c r="C99" s="17" t="s">
        <v>14</v>
      </c>
      <c r="D99" s="15">
        <v>0.25026141512722205</v>
      </c>
      <c r="E99" s="15">
        <v>7.9608938547486033E-2</v>
      </c>
      <c r="F99">
        <f>LN(D99/(D100+D101+D102))</f>
        <v>-1.0972185602195057</v>
      </c>
      <c r="G99">
        <f>LN(E99/(E100+E101+E102))</f>
        <v>-2.4476722666679569</v>
      </c>
      <c r="H99">
        <f t="shared" si="4"/>
        <v>-1.3504537064484512</v>
      </c>
      <c r="K99">
        <f>LN(J87/I87)/LN(2)</f>
        <v>15.627096132803286</v>
      </c>
      <c r="L99">
        <f t="shared" si="5"/>
        <v>-8.6417444096582668E-2</v>
      </c>
    </row>
    <row r="100" spans="1:12" x14ac:dyDescent="0.2">
      <c r="A100" s="15">
        <v>5</v>
      </c>
      <c r="B100" s="16" t="s">
        <v>25</v>
      </c>
      <c r="C100" s="17" t="s">
        <v>13</v>
      </c>
      <c r="D100" s="15">
        <v>0.25730219588706865</v>
      </c>
      <c r="E100" s="15">
        <v>0.26337841811231988</v>
      </c>
      <c r="F100">
        <f>LN(D100/(D99+D101+D102))</f>
        <v>-1.0600379844469459</v>
      </c>
      <c r="G100">
        <f>LN(E100/(E99+E101+E102))</f>
        <v>-1.0284824527533749</v>
      </c>
      <c r="H100">
        <f t="shared" si="4"/>
        <v>3.1555531693570948E-2</v>
      </c>
      <c r="K100">
        <f>LN(J87/I87)/LN(2)</f>
        <v>15.627096132803286</v>
      </c>
      <c r="L100">
        <f t="shared" si="5"/>
        <v>2.0192831365087611E-3</v>
      </c>
    </row>
    <row r="101" spans="1:12" x14ac:dyDescent="0.2">
      <c r="A101" s="12">
        <v>5</v>
      </c>
      <c r="B101" s="13" t="s">
        <v>25</v>
      </c>
      <c r="C101" s="14" t="s">
        <v>20</v>
      </c>
      <c r="D101" s="12">
        <v>0.22070407807598458</v>
      </c>
      <c r="E101" s="12">
        <v>0.2213319611878859</v>
      </c>
      <c r="F101">
        <f>LN(D101/(D99+D100+D102))</f>
        <v>-1.2615680568293688</v>
      </c>
      <c r="G101">
        <f>LN(E101/(E99+E100+E102))</f>
        <v>-1.2579211561147623</v>
      </c>
      <c r="H101">
        <f t="shared" si="4"/>
        <v>3.6469007146064936E-3</v>
      </c>
      <c r="K101">
        <f>LN(J87/I87)/LN(2)</f>
        <v>15.627096132803286</v>
      </c>
      <c r="L101">
        <f t="shared" si="5"/>
        <v>2.333703385206148E-4</v>
      </c>
    </row>
    <row r="102" spans="1:12" x14ac:dyDescent="0.2">
      <c r="A102" s="36">
        <v>5</v>
      </c>
      <c r="B102" s="37" t="s">
        <v>25</v>
      </c>
      <c r="C102" s="38" t="s">
        <v>21</v>
      </c>
      <c r="D102" s="36">
        <v>0.27173231090972466</v>
      </c>
      <c r="E102" s="36">
        <v>0.43568068215230815</v>
      </c>
      <c r="F102">
        <f>LN(D102/(D99+D100+D101))</f>
        <v>-0.98585125477000168</v>
      </c>
      <c r="G102">
        <f>LN(E102/(E99+E100+E101))</f>
        <v>-0.25871066304006007</v>
      </c>
      <c r="H102">
        <f t="shared" si="4"/>
        <v>0.72714059172994161</v>
      </c>
      <c r="K102">
        <f>LN(J87/I87)/LN(2)</f>
        <v>15.627096132803286</v>
      </c>
      <c r="L102">
        <f t="shared" si="5"/>
        <v>4.6530755653545891E-2</v>
      </c>
    </row>
    <row r="103" spans="1:12" x14ac:dyDescent="0.2">
      <c r="A103" s="15">
        <v>6</v>
      </c>
      <c r="B103" s="16" t="s">
        <v>26</v>
      </c>
      <c r="C103" s="17" t="s">
        <v>15</v>
      </c>
      <c r="D103" s="15">
        <v>0.28068259385665528</v>
      </c>
      <c r="E103" s="15">
        <v>0.35083798882681566</v>
      </c>
      <c r="F103">
        <f>LN(D103/(D104+D105+D106))</f>
        <v>-0.94107824363423009</v>
      </c>
      <c r="G103">
        <f>LN(E103/(E104+E105+E106))</f>
        <v>-0.61535777094365784</v>
      </c>
      <c r="H103">
        <f t="shared" si="4"/>
        <v>0.32572047269057225</v>
      </c>
      <c r="K103">
        <f>LN(J88/I88)/LN(2)</f>
        <v>15.568867481297628</v>
      </c>
      <c r="L103">
        <f t="shared" si="5"/>
        <v>2.0921269519562011E-2</v>
      </c>
    </row>
    <row r="104" spans="1:12" x14ac:dyDescent="0.2">
      <c r="A104" s="15">
        <v>6</v>
      </c>
      <c r="B104" s="16" t="s">
        <v>26</v>
      </c>
      <c r="C104" s="17" t="s">
        <v>14</v>
      </c>
      <c r="D104" s="15">
        <v>0.23918088737201365</v>
      </c>
      <c r="E104" s="15">
        <v>5.065176908752328E-2</v>
      </c>
      <c r="F104">
        <f>LN(D104/(D103+D105+D106))</f>
        <v>-1.1571755160731998</v>
      </c>
      <c r="G104">
        <f>LN(E104/(E103+E105+E106))</f>
        <v>-2.9308015186400636</v>
      </c>
      <c r="H104">
        <f t="shared" si="4"/>
        <v>-1.7736260025668638</v>
      </c>
      <c r="K104">
        <f>LN(J88/I88)/LN(2)</f>
        <v>15.568867481297628</v>
      </c>
      <c r="L104">
        <f t="shared" si="5"/>
        <v>-0.11392132438004644</v>
      </c>
    </row>
    <row r="105" spans="1:12" x14ac:dyDescent="0.2">
      <c r="A105" s="12">
        <v>6</v>
      </c>
      <c r="B105" s="13" t="s">
        <v>26</v>
      </c>
      <c r="C105" s="14" t="s">
        <v>18</v>
      </c>
      <c r="D105" s="12">
        <v>0.24191126279863484</v>
      </c>
      <c r="E105" s="12">
        <v>0.30577281191806327</v>
      </c>
      <c r="F105">
        <f>LN(D105/(D103+D104+D106))</f>
        <v>-1.1422294700765809</v>
      </c>
      <c r="G105">
        <f>LN(E105/(E103+E104+E106))</f>
        <v>-0.81995688579310855</v>
      </c>
      <c r="H105">
        <f t="shared" si="4"/>
        <v>0.32227258428347239</v>
      </c>
      <c r="K105">
        <f>LN(J88/I88)/LN(2)</f>
        <v>15.568867481297628</v>
      </c>
      <c r="L105">
        <f t="shared" si="5"/>
        <v>2.0699809069003119E-2</v>
      </c>
    </row>
    <row r="106" spans="1:12" x14ac:dyDescent="0.2">
      <c r="A106" s="36">
        <v>6</v>
      </c>
      <c r="B106" s="37" t="s">
        <v>26</v>
      </c>
      <c r="C106" s="38" t="s">
        <v>21</v>
      </c>
      <c r="D106" s="36">
        <v>0.23822525597269625</v>
      </c>
      <c r="E106" s="36">
        <v>0.29273743016759779</v>
      </c>
      <c r="F106">
        <f>LN(D106/(D103+D104+D105))</f>
        <v>-1.162434220738829</v>
      </c>
      <c r="G106">
        <f>LN(E106/(E103+E104+E105))</f>
        <v>-0.8821259183830793</v>
      </c>
      <c r="H106">
        <f t="shared" si="4"/>
        <v>0.28030830235574966</v>
      </c>
      <c r="K106">
        <f>LN(J88/I88)/LN(2)</f>
        <v>15.568867481297628</v>
      </c>
      <c r="L106">
        <f t="shared" si="5"/>
        <v>1.8004411861843827E-2</v>
      </c>
    </row>
    <row r="107" spans="1:12" x14ac:dyDescent="0.2">
      <c r="A107" s="15">
        <v>7</v>
      </c>
      <c r="B107" s="16" t="s">
        <v>27</v>
      </c>
      <c r="C107" s="17" t="s">
        <v>15</v>
      </c>
      <c r="D107" s="15">
        <v>0.27153000458085202</v>
      </c>
      <c r="E107" s="15">
        <v>0.31533477321814257</v>
      </c>
      <c r="F107">
        <f>LN(D107/(D108+D109+D110))</f>
        <v>-0.98687379061339875</v>
      </c>
      <c r="G107">
        <f>LN(E107/(E108+E109+E110))</f>
        <v>-0.77529515216894418</v>
      </c>
      <c r="H107">
        <f t="shared" si="4"/>
        <v>0.21157863844445457</v>
      </c>
      <c r="K107">
        <f>LN(J89/I89)/LN(2)</f>
        <v>15.824256485782042</v>
      </c>
      <c r="L107">
        <f t="shared" si="5"/>
        <v>1.3370526358350938E-2</v>
      </c>
    </row>
    <row r="108" spans="1:12" x14ac:dyDescent="0.2">
      <c r="A108" s="15">
        <v>7</v>
      </c>
      <c r="B108" s="16" t="s">
        <v>27</v>
      </c>
      <c r="C108" s="17" t="s">
        <v>13</v>
      </c>
      <c r="D108" s="15">
        <v>0.239120476408612</v>
      </c>
      <c r="E108" s="15">
        <v>0.15131495362723923</v>
      </c>
      <c r="F108">
        <f>LN(D108/(D107+D109+D110))</f>
        <v>-1.1575075217306561</v>
      </c>
      <c r="G108">
        <f>LN(E108/(E107+E109+E110))</f>
        <v>-1.7243246971753914</v>
      </c>
      <c r="H108">
        <f t="shared" si="4"/>
        <v>-0.56681717544473531</v>
      </c>
      <c r="K108">
        <f>LN(J89/I89)/LN(2)</f>
        <v>15.824256485782042</v>
      </c>
      <c r="L108">
        <f t="shared" si="5"/>
        <v>-3.5819513918648606E-2</v>
      </c>
    </row>
    <row r="109" spans="1:12" x14ac:dyDescent="0.2">
      <c r="A109" s="12">
        <v>7</v>
      </c>
      <c r="B109" s="13" t="s">
        <v>27</v>
      </c>
      <c r="C109" s="14" t="s">
        <v>19</v>
      </c>
      <c r="D109" s="12">
        <v>0.23694457169033434</v>
      </c>
      <c r="E109" s="12">
        <v>0.26527760132130607</v>
      </c>
      <c r="F109">
        <f>LN(D109/(D107+D108+D110))</f>
        <v>-1.1695044348169945</v>
      </c>
      <c r="G109">
        <f>LN(E109/(E107+E108+E110))</f>
        <v>-1.018715909155689</v>
      </c>
      <c r="H109">
        <f t="shared" si="4"/>
        <v>0.15078852566130552</v>
      </c>
      <c r="K109">
        <f>LN(J89/I89)/LN(2)</f>
        <v>15.824256485782042</v>
      </c>
      <c r="L109">
        <f t="shared" si="5"/>
        <v>9.5289485352305619E-3</v>
      </c>
    </row>
    <row r="110" spans="1:12" x14ac:dyDescent="0.2">
      <c r="A110" s="36">
        <v>7</v>
      </c>
      <c r="B110" s="37" t="s">
        <v>27</v>
      </c>
      <c r="C110" s="38" t="s">
        <v>21</v>
      </c>
      <c r="D110" s="36">
        <v>0.25240494732020158</v>
      </c>
      <c r="E110" s="36">
        <v>0.26807267183331218</v>
      </c>
      <c r="F110">
        <f>LN(D110/(D107+D108+D109))</f>
        <v>-1.0858267263711379</v>
      </c>
      <c r="G110">
        <f>LN(E110/(E107+E108+E109))</f>
        <v>-1.0044231232622709</v>
      </c>
      <c r="H110">
        <f t="shared" si="4"/>
        <v>8.1403603108866962E-2</v>
      </c>
      <c r="K110">
        <f>LN(J89/I89)/LN(2)</f>
        <v>15.824256485782042</v>
      </c>
      <c r="L110">
        <f t="shared" si="5"/>
        <v>5.1442292522247343E-3</v>
      </c>
    </row>
    <row r="111" spans="1:12" x14ac:dyDescent="0.2">
      <c r="A111" s="15">
        <v>8</v>
      </c>
      <c r="B111" s="16" t="s">
        <v>28</v>
      </c>
      <c r="C111" s="17" t="s">
        <v>18</v>
      </c>
      <c r="D111" s="15">
        <v>0.25396961634194487</v>
      </c>
      <c r="E111" s="15">
        <v>0.29212273461331417</v>
      </c>
      <c r="F111">
        <f>LN(D111/(D112+D113+D114))</f>
        <v>-1.0775516889761108</v>
      </c>
      <c r="G111">
        <f>LN(E111/(E112+E113+E114))</f>
        <v>-0.88509668671748931</v>
      </c>
      <c r="H111">
        <f t="shared" si="4"/>
        <v>0.19245500225862144</v>
      </c>
      <c r="K111">
        <f>LN(J90/I90)/LN(2)</f>
        <v>15.931096638591896</v>
      </c>
      <c r="L111">
        <f t="shared" si="5"/>
        <v>1.2080461667178235E-2</v>
      </c>
    </row>
    <row r="112" spans="1:12" x14ac:dyDescent="0.2">
      <c r="A112" s="15">
        <v>8</v>
      </c>
      <c r="B112" s="16" t="s">
        <v>28</v>
      </c>
      <c r="C112" s="17" t="s">
        <v>19</v>
      </c>
      <c r="D112" s="15">
        <v>0.27697193373959317</v>
      </c>
      <c r="E112" s="15">
        <v>0.30575991387044682</v>
      </c>
      <c r="F112">
        <f>LN(D112/(D111+D113+D114))</f>
        <v>-0.95953186176184968</v>
      </c>
      <c r="G112">
        <f>LN(E112/(E111+E113+E114))</f>
        <v>-0.82001764731125193</v>
      </c>
      <c r="H112">
        <f t="shared" si="4"/>
        <v>0.13951421445059775</v>
      </c>
      <c r="K112">
        <f>LN(J90/I90)/LN(2)</f>
        <v>15.931096638591896</v>
      </c>
      <c r="L112">
        <f t="shared" si="5"/>
        <v>8.7573515882538155E-3</v>
      </c>
    </row>
    <row r="113" spans="1:12" x14ac:dyDescent="0.2">
      <c r="A113" s="15">
        <v>8</v>
      </c>
      <c r="B113" s="16" t="s">
        <v>28</v>
      </c>
      <c r="C113" s="17" t="s">
        <v>20</v>
      </c>
      <c r="D113" s="15">
        <v>0.22435842416959917</v>
      </c>
      <c r="E113" s="15">
        <v>0.13682038399425803</v>
      </c>
      <c r="F113">
        <f>LN(D113/(D111+D112+D114))</f>
        <v>-1.2404456457177886</v>
      </c>
      <c r="G113">
        <f>LN(E113/(E111+E112+E114))</f>
        <v>-1.8419537993197526</v>
      </c>
      <c r="H113">
        <f t="shared" si="4"/>
        <v>-0.60150815360196397</v>
      </c>
      <c r="K113">
        <f>LN(J90/I90)/LN(2)</f>
        <v>15.931096638591896</v>
      </c>
      <c r="L113">
        <f t="shared" si="5"/>
        <v>-3.775685800215757E-2</v>
      </c>
    </row>
    <row r="114" spans="1:12" x14ac:dyDescent="0.2">
      <c r="A114" s="42">
        <v>8</v>
      </c>
      <c r="B114" s="43" t="s">
        <v>28</v>
      </c>
      <c r="C114" s="44" t="s">
        <v>21</v>
      </c>
      <c r="D114" s="42">
        <v>0.24470002574886285</v>
      </c>
      <c r="E114" s="42">
        <v>0.26529696752198106</v>
      </c>
      <c r="F114">
        <f>LN(D114/(D111+D112+D113))</f>
        <v>-1.1270819115536252</v>
      </c>
      <c r="G114">
        <f>LN(E114/(E111+E112+E113))</f>
        <v>-1.0186165494177106</v>
      </c>
      <c r="H114">
        <f t="shared" si="4"/>
        <v>0.10846536213591462</v>
      </c>
      <c r="K114">
        <f>LN(J90/I90)/LN(2)</f>
        <v>15.931096638591896</v>
      </c>
      <c r="L114">
        <f t="shared" si="5"/>
        <v>6.8084052590055445E-3</v>
      </c>
    </row>
    <row r="115" spans="1:12" ht="21" thickBot="1" x14ac:dyDescent="0.3">
      <c r="A115" s="1" t="s">
        <v>0</v>
      </c>
      <c r="D115" s="45" t="s">
        <v>29</v>
      </c>
      <c r="E115" s="45"/>
    </row>
    <row r="116" spans="1:12" ht="18" thickTop="1" thickBot="1" x14ac:dyDescent="0.25">
      <c r="A116" s="3" t="s">
        <v>2</v>
      </c>
      <c r="D116" s="5">
        <v>4</v>
      </c>
      <c r="E116" s="3">
        <v>4</v>
      </c>
    </row>
    <row r="117" spans="1:12" ht="17" thickBot="1" x14ac:dyDescent="0.25">
      <c r="A117" s="3" t="s">
        <v>3</v>
      </c>
      <c r="D117" s="7" t="s">
        <v>5</v>
      </c>
      <c r="E117" s="3" t="s">
        <v>5</v>
      </c>
    </row>
    <row r="118" spans="1:12" ht="17" thickBot="1" x14ac:dyDescent="0.25">
      <c r="A118" s="3" t="s">
        <v>7</v>
      </c>
      <c r="D118" s="7">
        <v>0</v>
      </c>
      <c r="E118" s="3">
        <v>24</v>
      </c>
    </row>
    <row r="119" spans="1:12" ht="18" thickBot="1" x14ac:dyDescent="0.25">
      <c r="A119" s="3" t="s">
        <v>8</v>
      </c>
      <c r="B119" s="8"/>
      <c r="C119" s="9" t="s">
        <v>9</v>
      </c>
      <c r="D119" s="7" t="s">
        <v>4</v>
      </c>
      <c r="E119" s="3">
        <v>0.02</v>
      </c>
    </row>
    <row r="120" spans="1:12" ht="17" thickBot="1" x14ac:dyDescent="0.25">
      <c r="A120" s="7" t="s">
        <v>10</v>
      </c>
      <c r="B120" s="10" t="s">
        <v>11</v>
      </c>
      <c r="C120" s="11" t="s">
        <v>12</v>
      </c>
      <c r="D120" s="3">
        <v>40</v>
      </c>
      <c r="E120" s="3">
        <v>42</v>
      </c>
      <c r="F120" s="63" t="s">
        <v>31</v>
      </c>
      <c r="G120" s="63" t="s">
        <v>32</v>
      </c>
      <c r="H120" s="63" t="s">
        <v>33</v>
      </c>
      <c r="I120" t="s">
        <v>34</v>
      </c>
      <c r="J120" t="s">
        <v>35</v>
      </c>
      <c r="K120" t="s">
        <v>36</v>
      </c>
      <c r="L120" t="s">
        <v>37</v>
      </c>
    </row>
    <row r="121" spans="1:12" x14ac:dyDescent="0.2">
      <c r="A121" s="12">
        <v>1</v>
      </c>
      <c r="B121" s="13" t="s">
        <v>16</v>
      </c>
      <c r="C121" s="14" t="s">
        <v>17</v>
      </c>
      <c r="D121" s="12">
        <v>0.26643030093393283</v>
      </c>
      <c r="E121" s="12">
        <v>7.1309954088111693E-2</v>
      </c>
      <c r="F121">
        <f>LN(D121/(D122+D123+D124))</f>
        <v>-1.0128099412110672</v>
      </c>
      <c r="G121">
        <f>LN(E121/(E122+E123+E124))</f>
        <v>-2.5667391142165945</v>
      </c>
      <c r="H121">
        <f>G121-F121</f>
        <v>-1.5539291730055274</v>
      </c>
      <c r="I121">
        <v>36402.239999999998</v>
      </c>
      <c r="J121">
        <v>1355733300</v>
      </c>
      <c r="K121">
        <f>LN(J121/I121)/LN(2)</f>
        <v>15.18468664477407</v>
      </c>
      <c r="L121">
        <f>H121/K121</f>
        <v>-0.10233528088907415</v>
      </c>
    </row>
    <row r="122" spans="1:12" x14ac:dyDescent="0.2">
      <c r="A122" s="15">
        <v>1</v>
      </c>
      <c r="B122" s="16" t="s">
        <v>16</v>
      </c>
      <c r="C122" s="17" t="s">
        <v>15</v>
      </c>
      <c r="D122" s="15">
        <v>0.263057765479073</v>
      </c>
      <c r="E122" s="15">
        <v>0.55348246556608383</v>
      </c>
      <c r="F122">
        <f>LN(D122/(D121+D123+D124))</f>
        <v>-1.0301358612406191</v>
      </c>
      <c r="G122">
        <f>LN(E122/(E121+E123+E124))</f>
        <v>0.21475140205871765</v>
      </c>
      <c r="H122">
        <f t="shared" ref="H122:H152" si="6">G122-F122</f>
        <v>1.2448872632993366</v>
      </c>
      <c r="I122">
        <v>36114.239999999998</v>
      </c>
      <c r="J122">
        <v>1445855760</v>
      </c>
      <c r="K122">
        <f>LN(J121/I121)/LN(2)</f>
        <v>15.18468664477407</v>
      </c>
      <c r="L122">
        <f t="shared" ref="L122:L152" si="7">H122/K122</f>
        <v>8.198307231633091E-2</v>
      </c>
    </row>
    <row r="123" spans="1:12" x14ac:dyDescent="0.2">
      <c r="A123" s="15">
        <v>1</v>
      </c>
      <c r="B123" s="16" t="s">
        <v>16</v>
      </c>
      <c r="C123" s="17" t="s">
        <v>14</v>
      </c>
      <c r="D123" s="15">
        <v>0.23062953995157384</v>
      </c>
      <c r="E123" s="15">
        <v>7.1603008693953307E-2</v>
      </c>
      <c r="F123">
        <f>LN(D123/(D121+D122+D124))</f>
        <v>-1.2047598960627532</v>
      </c>
      <c r="G123">
        <f>LN(E123/(E121+E122+E124))</f>
        <v>-2.5623223397157746</v>
      </c>
      <c r="H123">
        <f t="shared" si="6"/>
        <v>-1.3575624436530214</v>
      </c>
      <c r="I123">
        <v>34681.560000000005</v>
      </c>
      <c r="J123">
        <v>1489096876</v>
      </c>
      <c r="K123">
        <f>LN(J121/I121)/LN(2)</f>
        <v>15.18468664477407</v>
      </c>
      <c r="L123">
        <f t="shared" si="7"/>
        <v>-8.9403388783148657E-2</v>
      </c>
    </row>
    <row r="124" spans="1:12" x14ac:dyDescent="0.2">
      <c r="A124" s="15">
        <v>1</v>
      </c>
      <c r="B124" s="16" t="s">
        <v>16</v>
      </c>
      <c r="C124" s="17" t="s">
        <v>13</v>
      </c>
      <c r="D124" s="15">
        <v>0.23988239363542027</v>
      </c>
      <c r="E124" s="15">
        <v>0.30360457165185112</v>
      </c>
      <c r="F124">
        <f>LN(D124/(D121+D122+D123))</f>
        <v>-1.1533243898044456</v>
      </c>
      <c r="G124">
        <f>LN(E124/(E121+E122+E123))</f>
        <v>-0.8301915396300904</v>
      </c>
      <c r="H124">
        <f t="shared" si="6"/>
        <v>0.32313285017435522</v>
      </c>
      <c r="I124">
        <v>40538.58</v>
      </c>
      <c r="J124">
        <v>1657869728</v>
      </c>
      <c r="K124">
        <f>LN(J121/I121)/LN(2)</f>
        <v>15.18468664477407</v>
      </c>
      <c r="L124">
        <f t="shared" si="7"/>
        <v>2.1280179020721771E-2</v>
      </c>
    </row>
    <row r="125" spans="1:12" x14ac:dyDescent="0.2">
      <c r="A125" s="24">
        <v>2</v>
      </c>
      <c r="B125" s="25" t="s">
        <v>22</v>
      </c>
      <c r="C125" s="26" t="s">
        <v>17</v>
      </c>
      <c r="D125" s="24">
        <v>0.25012251298637656</v>
      </c>
      <c r="E125" s="24">
        <v>6.1794228356336259E-2</v>
      </c>
      <c r="F125">
        <f>LN(D125/(D126+D127+D128))</f>
        <v>-1.0979589927671711</v>
      </c>
      <c r="G125">
        <f>LN(E125/(E126+E127+E128))</f>
        <v>-2.7201593298919593</v>
      </c>
      <c r="H125">
        <f t="shared" si="6"/>
        <v>-1.6222003371247882</v>
      </c>
      <c r="I125">
        <v>39975.18</v>
      </c>
      <c r="J125">
        <v>1470260448</v>
      </c>
      <c r="K125">
        <f>LN(J122/I122)/LN(2)</f>
        <v>15.288996299073501</v>
      </c>
      <c r="L125">
        <f t="shared" si="7"/>
        <v>-0.10610247431501386</v>
      </c>
    </row>
    <row r="126" spans="1:12" x14ac:dyDescent="0.2">
      <c r="A126" s="12">
        <v>2</v>
      </c>
      <c r="B126" s="13" t="s">
        <v>22</v>
      </c>
      <c r="C126" s="14" t="s">
        <v>14</v>
      </c>
      <c r="D126" s="12">
        <v>0.23179457022444372</v>
      </c>
      <c r="E126" s="12">
        <v>4.4071518193224524E-2</v>
      </c>
      <c r="F126">
        <f>LN(D126/(D125+D127+D128))</f>
        <v>-1.1982056778335439</v>
      </c>
      <c r="G126">
        <f>LN(E126/(E125+E127+E128))</f>
        <v>-3.0768693725816276</v>
      </c>
      <c r="H126">
        <f t="shared" si="6"/>
        <v>-1.8786636947480837</v>
      </c>
      <c r="I126">
        <v>37896.18</v>
      </c>
      <c r="J126">
        <v>1667366212</v>
      </c>
      <c r="K126">
        <f>LN(J122/I122)/LN(2)</f>
        <v>15.288996299073501</v>
      </c>
      <c r="L126">
        <f t="shared" si="7"/>
        <v>-0.12287684933653421</v>
      </c>
    </row>
    <row r="127" spans="1:12" x14ac:dyDescent="0.2">
      <c r="A127" s="15">
        <v>2</v>
      </c>
      <c r="B127" s="16" t="s">
        <v>22</v>
      </c>
      <c r="C127" s="17" t="s">
        <v>18</v>
      </c>
      <c r="D127" s="15">
        <v>0.26413799862785453</v>
      </c>
      <c r="E127" s="15">
        <v>0.62202007528230863</v>
      </c>
      <c r="F127">
        <f>LN(D127/(D125+D126+D128))</f>
        <v>-1.0245709143633017</v>
      </c>
      <c r="G127">
        <f>LN(E127/(E125+E126+E128))</f>
        <v>0.49813128259504086</v>
      </c>
      <c r="H127">
        <f t="shared" si="6"/>
        <v>1.5227021969583425</v>
      </c>
      <c r="I127">
        <v>37572.660000000003</v>
      </c>
      <c r="J127">
        <v>1555030956</v>
      </c>
      <c r="K127">
        <f>LN(J122/I122)/LN(2)</f>
        <v>15.288996299073501</v>
      </c>
      <c r="L127">
        <f t="shared" si="7"/>
        <v>9.9594647494984145E-2</v>
      </c>
    </row>
    <row r="128" spans="1:12" x14ac:dyDescent="0.2">
      <c r="A128" s="15">
        <v>2</v>
      </c>
      <c r="B128" s="16" t="s">
        <v>22</v>
      </c>
      <c r="C128" s="17" t="s">
        <v>20</v>
      </c>
      <c r="D128" s="15">
        <v>0.25394491816132508</v>
      </c>
      <c r="E128" s="15">
        <v>0.27211417816813049</v>
      </c>
      <c r="F128">
        <f>LN(D128/(D125+D126+D127))</f>
        <v>-1.0776820478539302</v>
      </c>
      <c r="G128">
        <f>LN(E128/(E125+E126+E127))</f>
        <v>-0.98392244686021613</v>
      </c>
      <c r="H128">
        <f t="shared" si="6"/>
        <v>9.3759600993714054E-2</v>
      </c>
      <c r="I128">
        <v>38292.179999999993</v>
      </c>
      <c r="J128">
        <v>1572547168</v>
      </c>
      <c r="K128">
        <f>LN(J122/I122)/LN(2)</f>
        <v>15.288996299073501</v>
      </c>
      <c r="L128">
        <f t="shared" si="7"/>
        <v>6.1324889587026582E-3</v>
      </c>
    </row>
    <row r="129" spans="1:12" x14ac:dyDescent="0.2">
      <c r="A129" s="24">
        <v>3</v>
      </c>
      <c r="B129" s="25" t="s">
        <v>23</v>
      </c>
      <c r="C129" s="26" t="s">
        <v>17</v>
      </c>
      <c r="D129" s="24">
        <v>0.24368777954119175</v>
      </c>
      <c r="E129" s="24">
        <v>6.6276803118908378E-2</v>
      </c>
      <c r="F129">
        <f>LN(D129/(D130+D131+D132))</f>
        <v>-1.1325664670755515</v>
      </c>
      <c r="G129">
        <f>LN(E129/(E130+E131+E132))</f>
        <v>-2.6453400727947538</v>
      </c>
      <c r="H129">
        <f t="shared" si="6"/>
        <v>-1.5127736057192023</v>
      </c>
      <c r="K129">
        <f>LN(J123/I123)/LN(2)</f>
        <v>15.389909295234363</v>
      </c>
      <c r="L129">
        <f t="shared" si="7"/>
        <v>-9.8296460147926118E-2</v>
      </c>
    </row>
    <row r="130" spans="1:12" x14ac:dyDescent="0.2">
      <c r="A130" s="12">
        <v>3</v>
      </c>
      <c r="B130" s="13" t="s">
        <v>23</v>
      </c>
      <c r="C130" s="14" t="s">
        <v>13</v>
      </c>
      <c r="D130" s="12">
        <v>0.23546385802914438</v>
      </c>
      <c r="E130" s="12">
        <v>0.23229369720597792</v>
      </c>
      <c r="F130">
        <f>LN(D130/(D129+D131+D132))</f>
        <v>-1.1777118669687099</v>
      </c>
      <c r="G130">
        <f>LN(E130/(E129+E131+E132))</f>
        <v>-1.1954047344929002</v>
      </c>
      <c r="H130">
        <f t="shared" si="6"/>
        <v>-1.7692867524190303E-2</v>
      </c>
      <c r="K130">
        <f>LN(J123/I123)/LN(2)</f>
        <v>15.389909295234363</v>
      </c>
      <c r="L130">
        <f t="shared" si="7"/>
        <v>-1.1496407928582838E-3</v>
      </c>
    </row>
    <row r="131" spans="1:12" x14ac:dyDescent="0.2">
      <c r="A131" s="15">
        <v>3</v>
      </c>
      <c r="B131" s="16" t="s">
        <v>23</v>
      </c>
      <c r="C131" s="17" t="s">
        <v>19</v>
      </c>
      <c r="D131" s="15">
        <v>0.28293175587938246</v>
      </c>
      <c r="E131" s="15">
        <v>0.4889538661468486</v>
      </c>
      <c r="F131">
        <f>LN(D131/(D129+D130+D132))</f>
        <v>-0.92996529289432828</v>
      </c>
      <c r="G131">
        <f>LN(E131/(E129+E130+E132))</f>
        <v>-4.4191725875301617E-2</v>
      </c>
      <c r="H131">
        <f t="shared" si="6"/>
        <v>0.88577356701902665</v>
      </c>
      <c r="K131">
        <f>LN(J123/I123)/LN(2)</f>
        <v>15.389909295234363</v>
      </c>
      <c r="L131">
        <f t="shared" si="7"/>
        <v>5.7555476775507389E-2</v>
      </c>
    </row>
    <row r="132" spans="1:12" x14ac:dyDescent="0.2">
      <c r="A132" s="15">
        <v>3</v>
      </c>
      <c r="B132" s="16" t="s">
        <v>23</v>
      </c>
      <c r="C132" s="17" t="s">
        <v>20</v>
      </c>
      <c r="D132" s="15">
        <v>0.23791660655028135</v>
      </c>
      <c r="E132" s="15">
        <v>0.2124756335282651</v>
      </c>
      <c r="F132">
        <f>LN(D132/(D129+D130+D131))</f>
        <v>-1.1641357702974786</v>
      </c>
      <c r="G132">
        <f>LN(E132/(E129+E130+E131))</f>
        <v>-1.3100669957320064</v>
      </c>
      <c r="H132">
        <f t="shared" si="6"/>
        <v>-0.14593122543452774</v>
      </c>
      <c r="K132">
        <f>LN(J123/I123)/LN(2)</f>
        <v>15.389909295234363</v>
      </c>
      <c r="L132">
        <f t="shared" si="7"/>
        <v>-9.4822667655173765E-3</v>
      </c>
    </row>
    <row r="133" spans="1:12" x14ac:dyDescent="0.2">
      <c r="A133" s="24">
        <v>4</v>
      </c>
      <c r="B133" s="25" t="s">
        <v>24</v>
      </c>
      <c r="C133" s="26" t="s">
        <v>17</v>
      </c>
      <c r="D133" s="24">
        <v>0.24330755502676979</v>
      </c>
      <c r="E133" s="24">
        <v>3.2019704433497539E-2</v>
      </c>
      <c r="F133">
        <f>LN(D133/(D134+D135+D136))</f>
        <v>-1.1346305878572658</v>
      </c>
      <c r="G133">
        <f>LN(E133/(E134+E135+E136))</f>
        <v>-3.4088602544077244</v>
      </c>
      <c r="H133">
        <f t="shared" si="6"/>
        <v>-2.2742296665504584</v>
      </c>
      <c r="K133">
        <f>LN(J124/I124)/LN(2)</f>
        <v>15.319675567261715</v>
      </c>
      <c r="L133">
        <f t="shared" si="7"/>
        <v>-0.14845155542396132</v>
      </c>
    </row>
    <row r="134" spans="1:12" x14ac:dyDescent="0.2">
      <c r="A134" s="12">
        <v>4</v>
      </c>
      <c r="B134" s="13" t="s">
        <v>24</v>
      </c>
      <c r="C134" s="14" t="s">
        <v>15</v>
      </c>
      <c r="D134" s="12">
        <v>0.25877453896490188</v>
      </c>
      <c r="E134" s="12">
        <v>0.33389778325123154</v>
      </c>
      <c r="F134">
        <f>LN(D134/(D133+D135+D136))</f>
        <v>-1.0523476682587141</v>
      </c>
      <c r="G134">
        <f>LN(E134/(E133+E135+E136))</f>
        <v>-0.69060822939801025</v>
      </c>
      <c r="H134">
        <f t="shared" si="6"/>
        <v>0.36173943886070381</v>
      </c>
      <c r="K134">
        <f>LN(J124/I124)/LN(2)</f>
        <v>15.319675567261715</v>
      </c>
      <c r="L134">
        <f t="shared" si="7"/>
        <v>2.3612734961159638E-2</v>
      </c>
    </row>
    <row r="135" spans="1:12" x14ac:dyDescent="0.2">
      <c r="A135" s="15">
        <v>4</v>
      </c>
      <c r="B135" s="16" t="s">
        <v>24</v>
      </c>
      <c r="C135" s="17" t="s">
        <v>18</v>
      </c>
      <c r="D135" s="15">
        <v>0.23051754907792982</v>
      </c>
      <c r="E135" s="15">
        <v>0.29510467980295568</v>
      </c>
      <c r="F135">
        <f>LN(D135/(D133+D134+D136))</f>
        <v>-1.2053911528326822</v>
      </c>
      <c r="G135">
        <f>LN(E135/(E133+E134+E136))</f>
        <v>-0.8707191696114509</v>
      </c>
      <c r="H135">
        <f t="shared" si="6"/>
        <v>0.33467198322123126</v>
      </c>
      <c r="K135">
        <f>LN(J124/I124)/LN(2)</f>
        <v>15.319675567261715</v>
      </c>
      <c r="L135">
        <f t="shared" si="7"/>
        <v>2.1845892346207926E-2</v>
      </c>
    </row>
    <row r="136" spans="1:12" x14ac:dyDescent="0.2">
      <c r="A136" s="15">
        <v>4</v>
      </c>
      <c r="B136" s="16" t="s">
        <v>24</v>
      </c>
      <c r="C136" s="17" t="s">
        <v>19</v>
      </c>
      <c r="D136" s="15">
        <v>0.2674003569303986</v>
      </c>
      <c r="E136" s="15">
        <v>0.33897783251231528</v>
      </c>
      <c r="F136">
        <f>LN(D136/(D133+D134+D135))</f>
        <v>-1.0078523636489178</v>
      </c>
      <c r="G136">
        <f>LN(E136/(E133+E134+E135))</f>
        <v>-0.66785266115610131</v>
      </c>
      <c r="H136">
        <f t="shared" si="6"/>
        <v>0.33999970249281652</v>
      </c>
      <c r="K136">
        <f>LN(J124/I124)/LN(2)</f>
        <v>15.319675567261715</v>
      </c>
      <c r="L136">
        <f t="shared" si="7"/>
        <v>2.2193662065494321E-2</v>
      </c>
    </row>
    <row r="137" spans="1:12" x14ac:dyDescent="0.2">
      <c r="A137" s="15">
        <v>5</v>
      </c>
      <c r="B137" s="16" t="s">
        <v>25</v>
      </c>
      <c r="C137" s="17" t="s">
        <v>14</v>
      </c>
      <c r="D137" s="15">
        <v>0.25008501666326599</v>
      </c>
      <c r="E137" s="15">
        <v>6.1795902233348708E-2</v>
      </c>
      <c r="F137">
        <f>LN(D137/(D138+D139+D140))</f>
        <v>-1.0981589178483571</v>
      </c>
      <c r="G137">
        <f>LN(E137/(E138+E139+E140))</f>
        <v>-2.7201304582132031</v>
      </c>
      <c r="H137">
        <f t="shared" si="6"/>
        <v>-1.621971540364846</v>
      </c>
      <c r="K137">
        <f>LN(J125/I125)/LN(2)</f>
        <v>15.166607687208346</v>
      </c>
      <c r="L137">
        <f t="shared" si="7"/>
        <v>-0.10694359436308433</v>
      </c>
    </row>
    <row r="138" spans="1:12" x14ac:dyDescent="0.2">
      <c r="A138" s="15">
        <v>5</v>
      </c>
      <c r="B138" s="16" t="s">
        <v>25</v>
      </c>
      <c r="C138" s="17" t="s">
        <v>13</v>
      </c>
      <c r="D138" s="15">
        <v>0.26389172277766443</v>
      </c>
      <c r="E138" s="15">
        <v>0.28295671651623955</v>
      </c>
      <c r="F138">
        <f>LN(D138/(D137+D139+D140))</f>
        <v>-1.0258383456778271</v>
      </c>
      <c r="G138">
        <f>LN(E138/(E137+E139+E140))</f>
        <v>-0.92984226548478099</v>
      </c>
      <c r="H138">
        <f t="shared" si="6"/>
        <v>9.5996080193046063E-2</v>
      </c>
      <c r="K138">
        <f>LN(J125/I125)/LN(2)</f>
        <v>15.166607687208346</v>
      </c>
      <c r="L138">
        <f t="shared" si="7"/>
        <v>6.3294364944911198E-3</v>
      </c>
    </row>
    <row r="139" spans="1:12" x14ac:dyDescent="0.2">
      <c r="A139" s="12">
        <v>5</v>
      </c>
      <c r="B139" s="13" t="s">
        <v>25</v>
      </c>
      <c r="C139" s="14" t="s">
        <v>20</v>
      </c>
      <c r="D139" s="12">
        <v>0.21825477793647552</v>
      </c>
      <c r="E139" s="12">
        <v>0.20699650833388228</v>
      </c>
      <c r="F139">
        <f>LN(D139/(D137+D138+D140))</f>
        <v>-1.2758657979578301</v>
      </c>
      <c r="G139">
        <f>LN(E139/(E137+E138+E140))</f>
        <v>-1.3431256995641687</v>
      </c>
      <c r="H139">
        <f t="shared" si="6"/>
        <v>-6.7259901606338657E-2</v>
      </c>
      <c r="K139">
        <f>LN(J125/I125)/LN(2)</f>
        <v>15.166607687208346</v>
      </c>
      <c r="L139">
        <f t="shared" si="7"/>
        <v>-4.4347360328352309E-3</v>
      </c>
    </row>
    <row r="140" spans="1:12" x14ac:dyDescent="0.2">
      <c r="A140" s="36">
        <v>5</v>
      </c>
      <c r="B140" s="37" t="s">
        <v>25</v>
      </c>
      <c r="C140" s="38" t="s">
        <v>21</v>
      </c>
      <c r="D140" s="36">
        <v>0.26776848262259401</v>
      </c>
      <c r="E140" s="36">
        <v>0.44825087291652943</v>
      </c>
      <c r="F140">
        <f>LN(D140/(D137+D138+D139))</f>
        <v>-1.0059740081771651</v>
      </c>
      <c r="G140">
        <f>LN(E140/(E137+E138+E139))</f>
        <v>-0.20774040317751447</v>
      </c>
      <c r="H140">
        <f t="shared" si="6"/>
        <v>0.79823360499965057</v>
      </c>
      <c r="K140">
        <f>LN(J125/I125)/LN(2)</f>
        <v>15.166607687208346</v>
      </c>
      <c r="L140">
        <f t="shared" si="7"/>
        <v>5.2630991811892645E-2</v>
      </c>
    </row>
    <row r="141" spans="1:12" x14ac:dyDescent="0.2">
      <c r="A141" s="15">
        <v>6</v>
      </c>
      <c r="B141" s="16" t="s">
        <v>26</v>
      </c>
      <c r="C141" s="17" t="s">
        <v>15</v>
      </c>
      <c r="D141" s="15">
        <v>0.27053190382013115</v>
      </c>
      <c r="E141" s="15">
        <v>0.34386490535203595</v>
      </c>
      <c r="F141">
        <f>LN(D141/(D142+D143+D144))</f>
        <v>-0.99192559797473701</v>
      </c>
      <c r="G141">
        <f>LN(E141/(E142+E143+E144))</f>
        <v>-0.64611784146535634</v>
      </c>
      <c r="H141">
        <f t="shared" si="6"/>
        <v>0.34580775650938067</v>
      </c>
      <c r="K141">
        <f>LN(J126/I126)/LN(2)</f>
        <v>15.42515905031938</v>
      </c>
      <c r="L141">
        <f t="shared" si="7"/>
        <v>2.2418424042261055E-2</v>
      </c>
    </row>
    <row r="142" spans="1:12" x14ac:dyDescent="0.2">
      <c r="A142" s="15">
        <v>6</v>
      </c>
      <c r="B142" s="16" t="s">
        <v>26</v>
      </c>
      <c r="C142" s="17" t="s">
        <v>14</v>
      </c>
      <c r="D142" s="15">
        <v>0.24128239825127512</v>
      </c>
      <c r="E142" s="15">
        <v>3.7450633256162331E-2</v>
      </c>
      <c r="F142">
        <f>LN(D142/(D141+D143+D144))</f>
        <v>-1.1456616174825156</v>
      </c>
      <c r="G142">
        <f>LN(E142/(E141+E143+E144))</f>
        <v>-3.2465617357730157</v>
      </c>
      <c r="H142">
        <f t="shared" si="6"/>
        <v>-2.1009001182905003</v>
      </c>
      <c r="K142">
        <f>LN(J126/I126)/LN(2)</f>
        <v>15.42515905031938</v>
      </c>
      <c r="L142">
        <f t="shared" si="7"/>
        <v>-0.13619957573448818</v>
      </c>
    </row>
    <row r="143" spans="1:12" x14ac:dyDescent="0.2">
      <c r="A143" s="12">
        <v>6</v>
      </c>
      <c r="B143" s="13" t="s">
        <v>26</v>
      </c>
      <c r="C143" s="14" t="s">
        <v>18</v>
      </c>
      <c r="D143" s="12">
        <v>0.24076194441553023</v>
      </c>
      <c r="E143" s="12">
        <v>0.31526623995642111</v>
      </c>
      <c r="F143">
        <f>LN(D143/(D141+D142+D144))</f>
        <v>-1.148506709137187</v>
      </c>
      <c r="G143">
        <f>LN(E143/(E141+E142+E144))</f>
        <v>-0.77561260318980341</v>
      </c>
      <c r="H143">
        <f t="shared" si="6"/>
        <v>0.37289410594738359</v>
      </c>
      <c r="K143">
        <f>LN(J126/I126)/LN(2)</f>
        <v>15.42515905031938</v>
      </c>
      <c r="L143">
        <f t="shared" si="7"/>
        <v>2.4174409140997659E-2</v>
      </c>
    </row>
    <row r="144" spans="1:12" x14ac:dyDescent="0.2">
      <c r="A144" s="36">
        <v>6</v>
      </c>
      <c r="B144" s="37" t="s">
        <v>26</v>
      </c>
      <c r="C144" s="38" t="s">
        <v>21</v>
      </c>
      <c r="D144" s="36">
        <v>0.24742375351306339</v>
      </c>
      <c r="E144" s="36">
        <v>0.30341822143538061</v>
      </c>
      <c r="F144">
        <f>LN(D144/(D141+D142+D143))</f>
        <v>-1.1123998477926162</v>
      </c>
      <c r="G144">
        <f>LN(E144/(E141+E142+E143))</f>
        <v>-0.83107307733855229</v>
      </c>
      <c r="H144">
        <f t="shared" si="6"/>
        <v>0.28132677045406396</v>
      </c>
      <c r="K144">
        <f>LN(J126/I126)/LN(2)</f>
        <v>15.42515905031938</v>
      </c>
      <c r="L144">
        <f t="shared" si="7"/>
        <v>1.8238176315481108E-2</v>
      </c>
    </row>
    <row r="145" spans="1:12" x14ac:dyDescent="0.2">
      <c r="A145" s="15">
        <v>7</v>
      </c>
      <c r="B145" s="16" t="s">
        <v>27</v>
      </c>
      <c r="C145" s="17" t="s">
        <v>15</v>
      </c>
      <c r="D145" s="15">
        <v>0.26109285127362364</v>
      </c>
      <c r="E145" s="15">
        <v>0.29886214882690565</v>
      </c>
      <c r="F145">
        <f>LN(D145/(D146+D147+D148))</f>
        <v>-1.0402961725061699</v>
      </c>
      <c r="G145">
        <f>LN(E145/(E146+E147+E148))</f>
        <v>-0.8527220906552756</v>
      </c>
      <c r="H145">
        <f t="shared" si="6"/>
        <v>0.1875740818508943</v>
      </c>
      <c r="K145">
        <f>LN(J127/I127)/LN(2)</f>
        <v>15.3369005179452</v>
      </c>
      <c r="L145">
        <f t="shared" si="7"/>
        <v>1.2230247019690848E-2</v>
      </c>
    </row>
    <row r="146" spans="1:12" x14ac:dyDescent="0.2">
      <c r="A146" s="15">
        <v>7</v>
      </c>
      <c r="B146" s="16" t="s">
        <v>27</v>
      </c>
      <c r="C146" s="17" t="s">
        <v>13</v>
      </c>
      <c r="D146" s="15">
        <v>0.25164338537387015</v>
      </c>
      <c r="E146" s="15">
        <v>0.14278521800422919</v>
      </c>
      <c r="F146">
        <f>LN(D146/(D145+D147+D148))</f>
        <v>-1.0898666740297365</v>
      </c>
      <c r="G146">
        <f>LN(E146/(E145+E147+E148))</f>
        <v>-1.7923469787919843</v>
      </c>
      <c r="H146">
        <f t="shared" si="6"/>
        <v>-0.70248030476224788</v>
      </c>
      <c r="K146">
        <f>LN(J127/I127)/LN(2)</f>
        <v>15.3369005179452</v>
      </c>
      <c r="L146">
        <f t="shared" si="7"/>
        <v>-4.5803277131536382E-2</v>
      </c>
    </row>
    <row r="147" spans="1:12" x14ac:dyDescent="0.2">
      <c r="A147" s="12">
        <v>7</v>
      </c>
      <c r="B147" s="13" t="s">
        <v>27</v>
      </c>
      <c r="C147" s="14" t="s">
        <v>19</v>
      </c>
      <c r="D147" s="12">
        <v>0.24876746096959745</v>
      </c>
      <c r="E147" s="12">
        <v>0.29181351324136551</v>
      </c>
      <c r="F147">
        <f>LN(D147/(D145+D146+D148))</f>
        <v>-1.1051966745962887</v>
      </c>
      <c r="G147">
        <f>LN(E147/(E145+E146+E148))</f>
        <v>-0.88659251342739009</v>
      </c>
      <c r="H147">
        <f t="shared" si="6"/>
        <v>0.21860416116889858</v>
      </c>
      <c r="K147">
        <f>LN(J127/I127)/LN(2)</f>
        <v>15.3369005179452</v>
      </c>
      <c r="L147">
        <f t="shared" si="7"/>
        <v>1.4253477155512425E-2</v>
      </c>
    </row>
    <row r="148" spans="1:12" x14ac:dyDescent="0.2">
      <c r="A148" s="36">
        <v>7</v>
      </c>
      <c r="B148" s="37" t="s">
        <v>27</v>
      </c>
      <c r="C148" s="38" t="s">
        <v>21</v>
      </c>
      <c r="D148" s="36">
        <v>0.23849630238290878</v>
      </c>
      <c r="E148" s="36">
        <v>0.26653911992749973</v>
      </c>
      <c r="F148">
        <f>LN(D148/(D145+D146+D147))</f>
        <v>-1.1609412214528407</v>
      </c>
      <c r="G148">
        <f>LN(E148/(E145+E146+E147))</f>
        <v>-1.0122532386203973</v>
      </c>
      <c r="H148">
        <f t="shared" si="6"/>
        <v>0.14868798283244344</v>
      </c>
      <c r="K148">
        <f>LN(J127/I127)/LN(2)</f>
        <v>15.3369005179452</v>
      </c>
      <c r="L148">
        <f t="shared" si="7"/>
        <v>9.6947869394124683E-3</v>
      </c>
    </row>
    <row r="149" spans="1:12" x14ac:dyDescent="0.2">
      <c r="A149" s="15">
        <v>8</v>
      </c>
      <c r="B149" s="16" t="s">
        <v>28</v>
      </c>
      <c r="C149" s="17" t="s">
        <v>18</v>
      </c>
      <c r="D149" s="15">
        <v>0.25290403056053634</v>
      </c>
      <c r="E149" s="15">
        <v>0.3110236220472441</v>
      </c>
      <c r="F149">
        <f>LN(D149/(D150+D151+D152))</f>
        <v>-1.0831835591084586</v>
      </c>
      <c r="G149">
        <f>LN(E149/(E150+E151+E152))</f>
        <v>-0.79533812145649241</v>
      </c>
      <c r="H149">
        <f t="shared" si="6"/>
        <v>0.28784543765196624</v>
      </c>
      <c r="K149">
        <f>LN(J128/I128)/LN(2)</f>
        <v>15.325693969179792</v>
      </c>
      <c r="L149">
        <f t="shared" si="7"/>
        <v>1.8781886042539272E-2</v>
      </c>
    </row>
    <row r="150" spans="1:12" x14ac:dyDescent="0.2">
      <c r="A150" s="15">
        <v>8</v>
      </c>
      <c r="B150" s="16" t="s">
        <v>28</v>
      </c>
      <c r="C150" s="17" t="s">
        <v>19</v>
      </c>
      <c r="D150" s="15">
        <v>0.26841818040071724</v>
      </c>
      <c r="E150" s="15">
        <v>0.29690469725767038</v>
      </c>
      <c r="F150">
        <f>LN(D150/(D149+D151+D152))</f>
        <v>-1.0026629269947875</v>
      </c>
      <c r="G150">
        <f>LN(E150/(E149+E151+E152))</f>
        <v>-0.86208124574712353</v>
      </c>
      <c r="H150">
        <f t="shared" si="6"/>
        <v>0.14058168124766401</v>
      </c>
      <c r="K150">
        <f>LN(J128/I128)/LN(2)</f>
        <v>15.325693969179792</v>
      </c>
      <c r="L150">
        <f t="shared" si="7"/>
        <v>9.17294065315254E-3</v>
      </c>
    </row>
    <row r="151" spans="1:12" x14ac:dyDescent="0.2">
      <c r="A151" s="15">
        <v>8</v>
      </c>
      <c r="B151" s="16" t="s">
        <v>28</v>
      </c>
      <c r="C151" s="17" t="s">
        <v>20</v>
      </c>
      <c r="D151" s="15">
        <v>0.24315896156544789</v>
      </c>
      <c r="E151" s="15">
        <v>0.12340483301656259</v>
      </c>
      <c r="F151">
        <f>LN(D151/(D149+D150+D152))</f>
        <v>-1.1354378502386886</v>
      </c>
      <c r="G151">
        <f>LN(E151/(E149+E150+E152))</f>
        <v>-1.960574998448988</v>
      </c>
      <c r="H151">
        <f t="shared" si="6"/>
        <v>-0.82513714821029938</v>
      </c>
      <c r="K151">
        <f>LN(J128/I128)/LN(2)</f>
        <v>15.325693969179792</v>
      </c>
      <c r="L151">
        <f t="shared" si="7"/>
        <v>-5.3840116465176911E-2</v>
      </c>
    </row>
    <row r="152" spans="1:12" x14ac:dyDescent="0.2">
      <c r="A152" s="42">
        <v>8</v>
      </c>
      <c r="B152" s="43" t="s">
        <v>28</v>
      </c>
      <c r="C152" s="44" t="s">
        <v>21</v>
      </c>
      <c r="D152" s="42">
        <v>0.23551882747329844</v>
      </c>
      <c r="E152" s="42">
        <v>0.26866684767852289</v>
      </c>
      <c r="F152">
        <f>LN(D152/(D149+D150+D151))</f>
        <v>-1.1774065408245069</v>
      </c>
      <c r="G152">
        <f>LN(E152/(E149+E150+E151))</f>
        <v>-1.0013969770779683</v>
      </c>
      <c r="H152">
        <f t="shared" si="6"/>
        <v>0.17600956374653864</v>
      </c>
      <c r="K152">
        <f>LN(J128/I128)/LN(2)</f>
        <v>15.325693969179792</v>
      </c>
      <c r="L152">
        <f t="shared" si="7"/>
        <v>1.1484606445913419E-2</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63" t="s">
        <v>58</v>
      </c>
      <c r="G158" s="63" t="s">
        <v>59</v>
      </c>
    </row>
    <row r="159" spans="1:12" x14ac:dyDescent="0.2">
      <c r="A159" s="12">
        <v>1</v>
      </c>
      <c r="B159" s="13" t="s">
        <v>16</v>
      </c>
      <c r="C159" s="14" t="s">
        <v>17</v>
      </c>
      <c r="D159">
        <v>-0.25938375012788129</v>
      </c>
      <c r="E159">
        <f t="shared" ref="E159:E190" si="8">AVERAGE(L7,L83,L121,L45)</f>
        <v>-0.10756470354168018</v>
      </c>
      <c r="F159">
        <f t="shared" ref="F159:F190" si="9">_xlfn.STDEV.S(L7,L45,L83,L121)</f>
        <v>2.9255235219414633E-2</v>
      </c>
      <c r="G159">
        <v>1</v>
      </c>
    </row>
    <row r="160" spans="1:12" x14ac:dyDescent="0.2">
      <c r="A160" s="15">
        <v>1</v>
      </c>
      <c r="B160" s="16" t="s">
        <v>16</v>
      </c>
      <c r="C160" s="17" t="s">
        <v>15</v>
      </c>
      <c r="D160">
        <v>0.54336290497606865</v>
      </c>
      <c r="E160">
        <f t="shared" si="8"/>
        <v>8.2938172634686405E-2</v>
      </c>
      <c r="F160">
        <f t="shared" si="9"/>
        <v>8.1636936041963454E-3</v>
      </c>
      <c r="G160">
        <v>5</v>
      </c>
    </row>
    <row r="161" spans="1:7" x14ac:dyDescent="0.2">
      <c r="A161" s="15">
        <v>1</v>
      </c>
      <c r="B161" s="16" t="s">
        <v>16</v>
      </c>
      <c r="C161" s="17" t="s">
        <v>14</v>
      </c>
      <c r="D161">
        <v>-0.25938375012788129</v>
      </c>
      <c r="E161">
        <f t="shared" si="8"/>
        <v>-9.278479045744345E-2</v>
      </c>
      <c r="F161">
        <f t="shared" si="9"/>
        <v>1.3108834891506708E-2</v>
      </c>
      <c r="G161">
        <v>2</v>
      </c>
    </row>
    <row r="162" spans="1:7" x14ac:dyDescent="0.2">
      <c r="A162" s="15">
        <v>1</v>
      </c>
      <c r="B162" s="16" t="s">
        <v>16</v>
      </c>
      <c r="C162" s="17" t="s">
        <v>13</v>
      </c>
      <c r="D162">
        <v>-2.4595404720306302E-2</v>
      </c>
      <c r="E162">
        <f t="shared" si="8"/>
        <v>1.5863707136627176E-2</v>
      </c>
      <c r="F162">
        <f t="shared" si="9"/>
        <v>5.5172117565164911E-3</v>
      </c>
      <c r="G162">
        <v>4</v>
      </c>
    </row>
    <row r="163" spans="1:7" x14ac:dyDescent="0.2">
      <c r="A163" s="24">
        <v>2</v>
      </c>
      <c r="B163" s="25" t="s">
        <v>22</v>
      </c>
      <c r="C163" s="26" t="s">
        <v>17</v>
      </c>
      <c r="D163">
        <v>-0.30102999566398125</v>
      </c>
      <c r="E163">
        <f t="shared" si="8"/>
        <v>-9.6410974200734273E-2</v>
      </c>
      <c r="F163">
        <f t="shared" si="9"/>
        <v>2.5439305445468768E-2</v>
      </c>
      <c r="G163">
        <v>1</v>
      </c>
    </row>
    <row r="164" spans="1:7" x14ac:dyDescent="0.2">
      <c r="A164" s="12">
        <v>2</v>
      </c>
      <c r="B164" s="13" t="s">
        <v>22</v>
      </c>
      <c r="C164" s="14" t="s">
        <v>14</v>
      </c>
      <c r="D164">
        <v>-0.30102999566398125</v>
      </c>
      <c r="E164">
        <f t="shared" si="8"/>
        <v>-0.11469424238911494</v>
      </c>
      <c r="F164">
        <f t="shared" si="9"/>
        <v>3.1544419104820448E-2</v>
      </c>
      <c r="G164">
        <v>2</v>
      </c>
    </row>
    <row r="165" spans="1:7" x14ac:dyDescent="0.2">
      <c r="A165" s="15">
        <v>2</v>
      </c>
      <c r="B165" s="16" t="s">
        <v>22</v>
      </c>
      <c r="C165" s="17" t="s">
        <v>18</v>
      </c>
      <c r="D165">
        <v>0.90308998699194365</v>
      </c>
      <c r="E165">
        <f t="shared" si="8"/>
        <v>9.1602826277674743E-2</v>
      </c>
      <c r="F165">
        <f t="shared" si="9"/>
        <v>1.6580989028584042E-2</v>
      </c>
      <c r="G165">
        <v>6</v>
      </c>
    </row>
    <row r="166" spans="1:7" x14ac:dyDescent="0.2">
      <c r="A166" s="15">
        <v>2</v>
      </c>
      <c r="B166" s="16" t="s">
        <v>22</v>
      </c>
      <c r="C166" s="17" t="s">
        <v>20</v>
      </c>
      <c r="D166">
        <v>-0.30102999566398125</v>
      </c>
      <c r="E166">
        <f t="shared" si="8"/>
        <v>5.7509875082420508E-3</v>
      </c>
      <c r="F166">
        <f t="shared" si="9"/>
        <v>4.2112657316229095E-3</v>
      </c>
      <c r="G166">
        <v>3</v>
      </c>
    </row>
    <row r="167" spans="1:7" x14ac:dyDescent="0.2">
      <c r="A167" s="24">
        <v>3</v>
      </c>
      <c r="B167" s="25" t="s">
        <v>23</v>
      </c>
      <c r="C167" s="26" t="s">
        <v>17</v>
      </c>
      <c r="D167">
        <v>-0.4600704139038686</v>
      </c>
      <c r="E167">
        <f t="shared" si="8"/>
        <v>-9.4834348892485695E-2</v>
      </c>
      <c r="F167">
        <f t="shared" si="9"/>
        <v>2.0040111472614211E-2</v>
      </c>
      <c r="G167">
        <v>1</v>
      </c>
    </row>
    <row r="168" spans="1:7" x14ac:dyDescent="0.2">
      <c r="A168" s="12">
        <v>3</v>
      </c>
      <c r="B168" s="13" t="s">
        <v>23</v>
      </c>
      <c r="C168" s="14" t="s">
        <v>13</v>
      </c>
      <c r="D168">
        <v>-0.22528206849629373</v>
      </c>
      <c r="E168">
        <f t="shared" si="8"/>
        <v>-2.0998480718334412E-3</v>
      </c>
      <c r="F168">
        <f t="shared" si="9"/>
        <v>6.3532465839819877E-3</v>
      </c>
      <c r="G168">
        <v>4</v>
      </c>
    </row>
    <row r="169" spans="1:7" x14ac:dyDescent="0.2">
      <c r="A169" s="15">
        <v>3</v>
      </c>
      <c r="B169" s="16" t="s">
        <v>23</v>
      </c>
      <c r="C169" s="17" t="s">
        <v>19</v>
      </c>
      <c r="D169">
        <v>1.1454228963040309</v>
      </c>
      <c r="E169">
        <f t="shared" si="8"/>
        <v>5.3052344664508595E-2</v>
      </c>
      <c r="F169">
        <f t="shared" si="9"/>
        <v>7.9223298132763201E-3</v>
      </c>
      <c r="G169">
        <v>7</v>
      </c>
    </row>
    <row r="170" spans="1:7" x14ac:dyDescent="0.2">
      <c r="A170" s="15">
        <v>3</v>
      </c>
      <c r="B170" s="16" t="s">
        <v>23</v>
      </c>
      <c r="C170" s="17" t="s">
        <v>20</v>
      </c>
      <c r="D170">
        <v>-0.46007041390386871</v>
      </c>
      <c r="E170">
        <f t="shared" si="8"/>
        <v>-1.0872299014484787E-3</v>
      </c>
      <c r="F170">
        <f t="shared" si="9"/>
        <v>8.4645108344000072E-3</v>
      </c>
      <c r="G170">
        <v>3</v>
      </c>
    </row>
    <row r="171" spans="1:7" x14ac:dyDescent="0.2">
      <c r="A171" s="24">
        <v>4</v>
      </c>
      <c r="B171" s="25" t="s">
        <v>24</v>
      </c>
      <c r="C171" s="26" t="s">
        <v>17</v>
      </c>
      <c r="D171">
        <v>-0.90308998699194354</v>
      </c>
      <c r="E171">
        <f t="shared" si="8"/>
        <v>-0.13897981991372088</v>
      </c>
      <c r="F171">
        <f t="shared" si="9"/>
        <v>1.9018566578252186E-2</v>
      </c>
      <c r="G171">
        <v>1</v>
      </c>
    </row>
    <row r="172" spans="1:7" x14ac:dyDescent="0.2">
      <c r="A172" s="12">
        <v>4</v>
      </c>
      <c r="B172" s="13" t="s">
        <v>24</v>
      </c>
      <c r="C172" s="14" t="s">
        <v>15</v>
      </c>
      <c r="D172">
        <v>-0.10034333188799371</v>
      </c>
      <c r="E172">
        <f t="shared" si="8"/>
        <v>1.9016649549717379E-2</v>
      </c>
      <c r="F172">
        <f t="shared" si="9"/>
        <v>8.1471325444742466E-3</v>
      </c>
      <c r="G172">
        <v>5</v>
      </c>
    </row>
    <row r="173" spans="1:7" x14ac:dyDescent="0.2">
      <c r="A173" s="15">
        <v>4</v>
      </c>
      <c r="B173" s="16" t="s">
        <v>24</v>
      </c>
      <c r="C173" s="17" t="s">
        <v>18</v>
      </c>
      <c r="D173">
        <v>0.30102999566398114</v>
      </c>
      <c r="E173">
        <f t="shared" si="8"/>
        <v>2.8354178256494705E-2</v>
      </c>
      <c r="F173">
        <f t="shared" si="9"/>
        <v>1.6669482868944929E-2</v>
      </c>
      <c r="G173">
        <v>6</v>
      </c>
    </row>
    <row r="174" spans="1:7" x14ac:dyDescent="0.2">
      <c r="A174" s="36">
        <v>4</v>
      </c>
      <c r="B174" s="37" t="s">
        <v>24</v>
      </c>
      <c r="C174" s="38" t="s">
        <v>19</v>
      </c>
      <c r="D174">
        <v>0.70240332321595611</v>
      </c>
      <c r="E174">
        <f t="shared" si="8"/>
        <v>1.676302135892966E-2</v>
      </c>
      <c r="F174">
        <f t="shared" si="9"/>
        <v>6.5750354952878011E-3</v>
      </c>
      <c r="G174">
        <v>7</v>
      </c>
    </row>
    <row r="175" spans="1:7" x14ac:dyDescent="0.2">
      <c r="A175" s="15">
        <v>5</v>
      </c>
      <c r="B175" s="16" t="s">
        <v>25</v>
      </c>
      <c r="C175" s="17" t="s">
        <v>14</v>
      </c>
      <c r="D175">
        <v>-0.66075707767985614</v>
      </c>
      <c r="E175">
        <f t="shared" si="8"/>
        <v>-0.10505904956906609</v>
      </c>
      <c r="F175">
        <f t="shared" si="9"/>
        <v>1.4937944761734736E-2</v>
      </c>
      <c r="G175">
        <v>2</v>
      </c>
    </row>
    <row r="176" spans="1:7" x14ac:dyDescent="0.2">
      <c r="A176" s="15">
        <v>5</v>
      </c>
      <c r="B176" s="16" t="s">
        <v>25</v>
      </c>
      <c r="C176" s="17" t="s">
        <v>13</v>
      </c>
      <c r="D176">
        <v>-0.4259687322722811</v>
      </c>
      <c r="E176">
        <f t="shared" si="8"/>
        <v>-5.7306383086036723E-4</v>
      </c>
      <c r="F176">
        <f t="shared" si="9"/>
        <v>6.0071673700709417E-3</v>
      </c>
      <c r="G176">
        <v>4</v>
      </c>
    </row>
    <row r="177" spans="1:7" x14ac:dyDescent="0.2">
      <c r="A177" s="12">
        <v>5</v>
      </c>
      <c r="B177" s="13" t="s">
        <v>25</v>
      </c>
      <c r="C177" s="14" t="s">
        <v>20</v>
      </c>
      <c r="D177">
        <v>-0.66075707767985614</v>
      </c>
      <c r="E177">
        <f t="shared" si="8"/>
        <v>-2.0388203411565642E-3</v>
      </c>
      <c r="F177">
        <f t="shared" si="9"/>
        <v>6.8461094025481159E-3</v>
      </c>
      <c r="G177">
        <v>3</v>
      </c>
    </row>
    <row r="178" spans="1:7" x14ac:dyDescent="0.2">
      <c r="A178" s="36">
        <v>5</v>
      </c>
      <c r="B178" s="37" t="s">
        <v>25</v>
      </c>
      <c r="C178" s="38" t="s">
        <v>21</v>
      </c>
      <c r="D178">
        <v>1.7474828876319934</v>
      </c>
      <c r="E178">
        <f t="shared" si="8"/>
        <v>5.5062386990587853E-2</v>
      </c>
      <c r="F178">
        <f t="shared" si="9"/>
        <v>8.5185676761150974E-3</v>
      </c>
      <c r="G178">
        <v>8</v>
      </c>
    </row>
    <row r="179" spans="1:7" x14ac:dyDescent="0.2">
      <c r="A179" s="15">
        <v>6</v>
      </c>
      <c r="B179" s="16" t="s">
        <v>26</v>
      </c>
      <c r="C179" s="17" t="s">
        <v>15</v>
      </c>
      <c r="D179">
        <v>-0.3010299956639812</v>
      </c>
      <c r="E179">
        <f t="shared" si="8"/>
        <v>1.8439908848013907E-2</v>
      </c>
      <c r="F179">
        <f t="shared" si="9"/>
        <v>1.0599750256663827E-2</v>
      </c>
      <c r="G179">
        <v>5</v>
      </c>
    </row>
    <row r="180" spans="1:7" x14ac:dyDescent="0.2">
      <c r="A180" s="15">
        <v>6</v>
      </c>
      <c r="B180" s="16" t="s">
        <v>26</v>
      </c>
      <c r="C180" s="17" t="s">
        <v>14</v>
      </c>
      <c r="D180">
        <v>-1.103776650767931</v>
      </c>
      <c r="E180">
        <f t="shared" si="8"/>
        <v>-0.13847630304922304</v>
      </c>
      <c r="F180">
        <f t="shared" si="9"/>
        <v>1.9544618046804647E-2</v>
      </c>
      <c r="G180">
        <v>2</v>
      </c>
    </row>
    <row r="181" spans="1:7" x14ac:dyDescent="0.2">
      <c r="A181" s="12">
        <v>6</v>
      </c>
      <c r="B181" s="13" t="s">
        <v>26</v>
      </c>
      <c r="C181" s="14" t="s">
        <v>18</v>
      </c>
      <c r="D181">
        <v>0.1003433318879937</v>
      </c>
      <c r="E181">
        <f t="shared" si="8"/>
        <v>2.9082676797105432E-2</v>
      </c>
      <c r="F181">
        <f t="shared" si="9"/>
        <v>1.5567458880304915E-2</v>
      </c>
      <c r="G181">
        <v>6</v>
      </c>
    </row>
    <row r="182" spans="1:7" x14ac:dyDescent="0.2">
      <c r="A182" s="36">
        <v>6</v>
      </c>
      <c r="B182" s="37" t="s">
        <v>26</v>
      </c>
      <c r="C182" s="38" t="s">
        <v>21</v>
      </c>
      <c r="D182">
        <v>1.3044633145439186</v>
      </c>
      <c r="E182">
        <f t="shared" si="8"/>
        <v>1.6530192711561486E-2</v>
      </c>
      <c r="F182">
        <f t="shared" si="9"/>
        <v>7.0753971519095845E-3</v>
      </c>
      <c r="G182">
        <v>8</v>
      </c>
    </row>
    <row r="183" spans="1:7" x14ac:dyDescent="0.2">
      <c r="A183" s="15">
        <v>7</v>
      </c>
      <c r="B183" s="16" t="s">
        <v>27</v>
      </c>
      <c r="C183" s="17" t="s">
        <v>15</v>
      </c>
      <c r="D183">
        <v>-0.46007041390386866</v>
      </c>
      <c r="E183">
        <f t="shared" si="8"/>
        <v>1.162726558836766E-2</v>
      </c>
      <c r="F183">
        <f t="shared" si="9"/>
        <v>3.5340317735453389E-3</v>
      </c>
      <c r="G183">
        <v>5</v>
      </c>
    </row>
    <row r="184" spans="1:7" x14ac:dyDescent="0.2">
      <c r="A184" s="15">
        <v>7</v>
      </c>
      <c r="B184" s="16" t="s">
        <v>27</v>
      </c>
      <c r="C184" s="17" t="s">
        <v>13</v>
      </c>
      <c r="D184">
        <v>-1.0280287236002437</v>
      </c>
      <c r="E184">
        <f t="shared" si="8"/>
        <v>-4.1705942431166577E-2</v>
      </c>
      <c r="F184">
        <f t="shared" si="9"/>
        <v>5.989718531282444E-3</v>
      </c>
      <c r="G184">
        <v>4</v>
      </c>
    </row>
    <row r="185" spans="1:7" x14ac:dyDescent="0.2">
      <c r="A185" s="12">
        <v>7</v>
      </c>
      <c r="B185" s="13" t="s">
        <v>27</v>
      </c>
      <c r="C185" s="14" t="s">
        <v>19</v>
      </c>
      <c r="D185">
        <v>0.34267624120008122</v>
      </c>
      <c r="E185">
        <f t="shared" si="8"/>
        <v>1.1490257669721815E-2</v>
      </c>
      <c r="F185">
        <f t="shared" si="9"/>
        <v>2.1983172618289964E-3</v>
      </c>
      <c r="G185">
        <v>7</v>
      </c>
    </row>
    <row r="186" spans="1:7" x14ac:dyDescent="0.2">
      <c r="A186" s="36">
        <v>7</v>
      </c>
      <c r="B186" s="37" t="s">
        <v>27</v>
      </c>
      <c r="C186" s="38" t="s">
        <v>21</v>
      </c>
      <c r="D186">
        <v>1.1454228963040309</v>
      </c>
      <c r="E186">
        <f t="shared" si="8"/>
        <v>9.8963363908211414E-3</v>
      </c>
      <c r="F186">
        <f t="shared" si="9"/>
        <v>3.7186476324231662E-3</v>
      </c>
      <c r="G186">
        <v>8</v>
      </c>
    </row>
    <row r="187" spans="1:7" x14ac:dyDescent="0.2">
      <c r="A187" s="15">
        <v>8</v>
      </c>
      <c r="B187" s="16" t="s">
        <v>28</v>
      </c>
      <c r="C187" s="17" t="s">
        <v>18</v>
      </c>
      <c r="D187">
        <v>-0.10034333188799371</v>
      </c>
      <c r="E187">
        <f t="shared" si="8"/>
        <v>2.0343155709225916E-2</v>
      </c>
      <c r="F187">
        <f t="shared" si="9"/>
        <v>7.8895262958073933E-3</v>
      </c>
      <c r="G187">
        <v>6</v>
      </c>
    </row>
    <row r="188" spans="1:7" x14ac:dyDescent="0.2">
      <c r="A188" s="15">
        <v>8</v>
      </c>
      <c r="B188" s="16" t="s">
        <v>28</v>
      </c>
      <c r="C188" s="17" t="s">
        <v>19</v>
      </c>
      <c r="D188">
        <v>0.3010299956639812</v>
      </c>
      <c r="E188">
        <f t="shared" si="8"/>
        <v>6.7626014571074786E-3</v>
      </c>
      <c r="F188">
        <f t="shared" si="9"/>
        <v>4.970489396898487E-3</v>
      </c>
      <c r="G188">
        <v>7</v>
      </c>
    </row>
    <row r="189" spans="1:7" x14ac:dyDescent="0.2">
      <c r="A189" s="15">
        <v>8</v>
      </c>
      <c r="B189" s="16" t="s">
        <v>28</v>
      </c>
      <c r="C189" s="17" t="s">
        <v>20</v>
      </c>
      <c r="D189">
        <v>-1.3044633145439186</v>
      </c>
      <c r="E189">
        <f t="shared" si="8"/>
        <v>-4.8927840378982956E-2</v>
      </c>
      <c r="F189">
        <f t="shared" si="9"/>
        <v>8.1333359253675311E-3</v>
      </c>
      <c r="G189">
        <v>3</v>
      </c>
    </row>
    <row r="190" spans="1:7" x14ac:dyDescent="0.2">
      <c r="A190" s="42">
        <v>8</v>
      </c>
      <c r="B190" s="43" t="s">
        <v>28</v>
      </c>
      <c r="C190" s="44" t="s">
        <v>21</v>
      </c>
      <c r="D190">
        <v>1.103776650767931</v>
      </c>
      <c r="E190">
        <f t="shared" si="8"/>
        <v>7.9583714661841491E-3</v>
      </c>
      <c r="F190">
        <f t="shared" si="9"/>
        <v>4.4085213739702726E-3</v>
      </c>
      <c r="G190">
        <v>8</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17ABD-291A-114D-8C9F-7EBB962BF41A}">
  <dimension ref="A1:L190"/>
  <sheetViews>
    <sheetView topLeftCell="A154" workbookViewId="0">
      <selection activeCell="I129" sqref="I129:J129"/>
    </sheetView>
  </sheetViews>
  <sheetFormatPr baseColWidth="10" defaultRowHeight="16" x14ac:dyDescent="0.2"/>
  <cols>
    <col min="4" max="4" width="13.5"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5</v>
      </c>
    </row>
    <row r="4" spans="1:12" ht="17" thickBot="1" x14ac:dyDescent="0.25">
      <c r="A4" s="3" t="s">
        <v>7</v>
      </c>
      <c r="D4" s="7">
        <v>0</v>
      </c>
      <c r="E4" s="3">
        <v>48</v>
      </c>
    </row>
    <row r="5" spans="1:12" ht="18" thickBot="1" x14ac:dyDescent="0.25">
      <c r="A5" s="3" t="s">
        <v>8</v>
      </c>
      <c r="B5" s="8"/>
      <c r="C5" s="9" t="s">
        <v>9</v>
      </c>
      <c r="D5" s="7" t="s">
        <v>4</v>
      </c>
      <c r="E5" s="3">
        <v>0.02</v>
      </c>
    </row>
    <row r="6" spans="1:12" ht="17" thickBot="1" x14ac:dyDescent="0.25">
      <c r="A6" s="7" t="s">
        <v>10</v>
      </c>
      <c r="B6" s="10" t="s">
        <v>11</v>
      </c>
      <c r="C6" s="11" t="s">
        <v>12</v>
      </c>
      <c r="D6" s="3">
        <v>1</v>
      </c>
      <c r="E6" s="3">
        <v>6</v>
      </c>
      <c r="F6" s="63" t="s">
        <v>31</v>
      </c>
      <c r="G6" s="63" t="s">
        <v>32</v>
      </c>
      <c r="H6" s="63" t="s">
        <v>33</v>
      </c>
      <c r="I6" t="s">
        <v>34</v>
      </c>
      <c r="J6" t="s">
        <v>35</v>
      </c>
      <c r="K6" t="s">
        <v>36</v>
      </c>
      <c r="L6" t="s">
        <v>37</v>
      </c>
    </row>
    <row r="7" spans="1:12" x14ac:dyDescent="0.2">
      <c r="A7" s="12">
        <v>1</v>
      </c>
      <c r="B7" s="13" t="s">
        <v>16</v>
      </c>
      <c r="C7" s="14" t="s">
        <v>17</v>
      </c>
      <c r="D7" s="12">
        <v>0.23776067804170853</v>
      </c>
      <c r="E7" s="12">
        <v>6.0782487191429868E-2</v>
      </c>
      <c r="F7">
        <f>LN(D7/(D8+D9+D10))</f>
        <v>-1.1649959638723146</v>
      </c>
      <c r="G7">
        <f>LN(E7/(E8+E9+E10))</f>
        <v>-2.7377453875506754</v>
      </c>
      <c r="H7">
        <f>G7-F7</f>
        <v>-1.5727494236783608</v>
      </c>
      <c r="I7">
        <v>35237.015999999996</v>
      </c>
      <c r="J7">
        <v>1696483788</v>
      </c>
      <c r="K7">
        <f>LN(J7/I7)/LN(2)</f>
        <v>15.555096361103288</v>
      </c>
      <c r="L7">
        <f>H7/K7</f>
        <v>-0.1011083047747066</v>
      </c>
    </row>
    <row r="8" spans="1:12" x14ac:dyDescent="0.2">
      <c r="A8" s="15">
        <v>1</v>
      </c>
      <c r="B8" s="16" t="s">
        <v>16</v>
      </c>
      <c r="C8" s="17" t="s">
        <v>15</v>
      </c>
      <c r="D8" s="15">
        <v>0.27489684398349507</v>
      </c>
      <c r="E8" s="15">
        <v>0.55542617605961808</v>
      </c>
      <c r="F8">
        <f>LN(D8/(D7+D9+D10))</f>
        <v>-0.96991801438706005</v>
      </c>
      <c r="G8">
        <f>LN(E8/(E7+E9+E10))</f>
        <v>0.22261957959669393</v>
      </c>
      <c r="H8">
        <f t="shared" ref="H8:H38" si="0">G8-F8</f>
        <v>1.1925375939837539</v>
      </c>
      <c r="I8">
        <v>30075.324000000001</v>
      </c>
      <c r="J8">
        <v>1625539160</v>
      </c>
      <c r="K8">
        <f>LN(J7/I7)/LN(2)</f>
        <v>15.555096361103288</v>
      </c>
      <c r="L8">
        <f t="shared" ref="L8:L38" si="1">H8/K8</f>
        <v>7.6665394176906904E-2</v>
      </c>
    </row>
    <row r="9" spans="1:12" x14ac:dyDescent="0.2">
      <c r="A9" s="15">
        <v>1</v>
      </c>
      <c r="B9" s="16" t="s">
        <v>16</v>
      </c>
      <c r="C9" s="17" t="s">
        <v>14</v>
      </c>
      <c r="D9" s="15">
        <v>0.242444518791123</v>
      </c>
      <c r="E9" s="15">
        <v>7.0641204781866168E-2</v>
      </c>
      <c r="F9">
        <f>LN(D9/(D7+D8+D10))</f>
        <v>-1.1393238815101474</v>
      </c>
      <c r="G9">
        <f>LN(E9/(E7+E8+E10))</f>
        <v>-2.576881269461694</v>
      </c>
      <c r="H9">
        <f t="shared" si="0"/>
        <v>-1.4375573879515466</v>
      </c>
      <c r="I9">
        <v>29445.234</v>
      </c>
      <c r="J9">
        <v>1662707228</v>
      </c>
      <c r="K9">
        <f>LN(J7/I7)/LN(2)</f>
        <v>15.555096361103288</v>
      </c>
      <c r="L9">
        <f t="shared" si="1"/>
        <v>-9.2417131631936988E-2</v>
      </c>
    </row>
    <row r="10" spans="1:12" x14ac:dyDescent="0.2">
      <c r="A10" s="15">
        <v>1</v>
      </c>
      <c r="B10" s="16" t="s">
        <v>16</v>
      </c>
      <c r="C10" s="17" t="s">
        <v>13</v>
      </c>
      <c r="D10" s="15">
        <v>0.24489795918367346</v>
      </c>
      <c r="E10" s="15">
        <v>0.31315013196708585</v>
      </c>
      <c r="F10">
        <f>LN(D10/(D7+D8+D9))</f>
        <v>-1.1260112628562244</v>
      </c>
      <c r="G10">
        <f>LN(E10/(E7+E8+E9))</f>
        <v>-0.78543300524795889</v>
      </c>
      <c r="H10">
        <f t="shared" si="0"/>
        <v>0.34057825760826554</v>
      </c>
      <c r="I10">
        <v>29931.341999999997</v>
      </c>
      <c r="J10">
        <v>1741669728</v>
      </c>
      <c r="K10">
        <f>LN(J7/I7)/LN(2)</f>
        <v>15.555096361103288</v>
      </c>
      <c r="L10">
        <f t="shared" si="1"/>
        <v>2.189496289202731E-2</v>
      </c>
    </row>
    <row r="11" spans="1:12" x14ac:dyDescent="0.2">
      <c r="A11" s="24">
        <v>2</v>
      </c>
      <c r="B11" s="25" t="s">
        <v>22</v>
      </c>
      <c r="C11" s="26" t="s">
        <v>17</v>
      </c>
      <c r="D11" s="24">
        <v>0.25642111205193341</v>
      </c>
      <c r="E11" s="24">
        <v>5.4039301310043669E-2</v>
      </c>
      <c r="F11">
        <f>LN(D11/(D12+D13+D14))</f>
        <v>-1.0646538018131142</v>
      </c>
      <c r="G11">
        <f>LN(E11/(E12+E13+E14))</f>
        <v>-2.8624894395810161</v>
      </c>
      <c r="H11">
        <f t="shared" si="0"/>
        <v>-1.7978356377679019</v>
      </c>
      <c r="I11">
        <v>30707.291999999998</v>
      </c>
      <c r="J11">
        <v>1612800000</v>
      </c>
      <c r="K11">
        <f>LN(J8/I8)/LN(2)</f>
        <v>15.721978506514775</v>
      </c>
      <c r="L11">
        <f t="shared" si="1"/>
        <v>-0.11435174250002479</v>
      </c>
    </row>
    <row r="12" spans="1:12" x14ac:dyDescent="0.2">
      <c r="A12" s="12">
        <v>2</v>
      </c>
      <c r="B12" s="13" t="s">
        <v>22</v>
      </c>
      <c r="C12" s="14" t="s">
        <v>14</v>
      </c>
      <c r="D12" s="12">
        <v>0.20688681907987572</v>
      </c>
      <c r="E12" s="12">
        <v>3.5480349344978235E-2</v>
      </c>
      <c r="F12">
        <f>LN(D12/(D11+D13+D14))</f>
        <v>-1.3437940604411405</v>
      </c>
      <c r="G12">
        <f>LN(E12/(E11+E13+E14))</f>
        <v>-3.3026512024240571</v>
      </c>
      <c r="H12">
        <f t="shared" si="0"/>
        <v>-1.9588571419829166</v>
      </c>
      <c r="I12">
        <v>28652.207999999999</v>
      </c>
      <c r="J12">
        <v>1876484376.0000002</v>
      </c>
      <c r="K12">
        <f>LN(J8/I8)/LN(2)</f>
        <v>15.721978506514775</v>
      </c>
      <c r="L12">
        <f t="shared" si="1"/>
        <v>-0.12459355170668995</v>
      </c>
    </row>
    <row r="13" spans="1:12" x14ac:dyDescent="0.2">
      <c r="A13" s="15">
        <v>2</v>
      </c>
      <c r="B13" s="16" t="s">
        <v>22</v>
      </c>
      <c r="C13" s="17" t="s">
        <v>18</v>
      </c>
      <c r="D13" s="15">
        <v>0.2888794806661022</v>
      </c>
      <c r="E13" s="15">
        <v>0.66066229985443958</v>
      </c>
      <c r="F13">
        <f>LN(D13/(D11+D12+D14))</f>
        <v>-0.90083234301930837</v>
      </c>
      <c r="G13">
        <f>LN(E13/(E11+E12+E14))</f>
        <v>0.66624703933641971</v>
      </c>
      <c r="H13">
        <f t="shared" si="0"/>
        <v>1.5670793823557281</v>
      </c>
      <c r="I13">
        <v>25140.725999999999</v>
      </c>
      <c r="J13">
        <v>1861923828</v>
      </c>
      <c r="K13">
        <f>LN(J8/I8)/LN(2)</f>
        <v>15.721978506514775</v>
      </c>
      <c r="L13">
        <f t="shared" si="1"/>
        <v>9.9674438665996873E-2</v>
      </c>
    </row>
    <row r="14" spans="1:12" x14ac:dyDescent="0.2">
      <c r="A14" s="15">
        <v>2</v>
      </c>
      <c r="B14" s="16" t="s">
        <v>22</v>
      </c>
      <c r="C14" s="17" t="s">
        <v>20</v>
      </c>
      <c r="D14" s="15">
        <v>0.24781258820208862</v>
      </c>
      <c r="E14" s="15">
        <v>0.24981804949053857</v>
      </c>
      <c r="F14">
        <f>LN(D14/(D11+D12+D13))</f>
        <v>-1.1103127429648281</v>
      </c>
      <c r="G14">
        <f>LN(E14/(E11+E12+E13))</f>
        <v>-1.099582926938929</v>
      </c>
      <c r="H14">
        <f t="shared" si="0"/>
        <v>1.0729816025899064E-2</v>
      </c>
      <c r="I14">
        <v>29761.716</v>
      </c>
      <c r="J14">
        <v>1758065820</v>
      </c>
      <c r="K14">
        <f>LN(J8/I8)/LN(2)</f>
        <v>15.721978506514775</v>
      </c>
      <c r="L14">
        <f t="shared" si="1"/>
        <v>6.8247237594510832E-4</v>
      </c>
    </row>
    <row r="15" spans="1:12" x14ac:dyDescent="0.2">
      <c r="A15" s="24">
        <v>3</v>
      </c>
      <c r="B15" s="25" t="s">
        <v>23</v>
      </c>
      <c r="C15" s="26" t="s">
        <v>17</v>
      </c>
      <c r="D15" s="24">
        <v>0.26937269372693728</v>
      </c>
      <c r="E15" s="24">
        <v>6.1925967158363487E-2</v>
      </c>
      <c r="F15">
        <f>LN(D15/(D16+D17+D18))</f>
        <v>-0.99780758954614412</v>
      </c>
      <c r="G15">
        <f>LN(E15/(E16+E17+E18))</f>
        <v>-2.7178892786871987</v>
      </c>
      <c r="H15">
        <f t="shared" si="0"/>
        <v>-1.7200816891410544</v>
      </c>
      <c r="K15">
        <f>LN(J9/I9)/LN(2)</f>
        <v>15.785140494896901</v>
      </c>
      <c r="L15">
        <f t="shared" si="1"/>
        <v>-0.10896841176023306</v>
      </c>
    </row>
    <row r="16" spans="1:12" x14ac:dyDescent="0.2">
      <c r="A16" s="12">
        <v>3</v>
      </c>
      <c r="B16" s="13" t="s">
        <v>23</v>
      </c>
      <c r="C16" s="14" t="s">
        <v>13</v>
      </c>
      <c r="D16" s="12">
        <v>0.21291512915129163</v>
      </c>
      <c r="E16" s="12">
        <v>0.23712774839966611</v>
      </c>
      <c r="F16">
        <f>LN(D16/(D15+D17+D18))</f>
        <v>-1.3074424519632504</v>
      </c>
      <c r="G16">
        <f>LN(E16/(E15+E17+E18))</f>
        <v>-1.1684915694734697</v>
      </c>
      <c r="H16">
        <f t="shared" si="0"/>
        <v>0.13895088248978071</v>
      </c>
      <c r="K16">
        <f>LN(J9/I9)/LN(2)</f>
        <v>15.785140494896901</v>
      </c>
      <c r="L16">
        <f t="shared" si="1"/>
        <v>8.8026383125764038E-3</v>
      </c>
    </row>
    <row r="17" spans="1:12" x14ac:dyDescent="0.2">
      <c r="A17" s="15">
        <v>3</v>
      </c>
      <c r="B17" s="16" t="s">
        <v>23</v>
      </c>
      <c r="C17" s="17" t="s">
        <v>19</v>
      </c>
      <c r="D17" s="15">
        <v>0.28450184501845016</v>
      </c>
      <c r="E17" s="15">
        <v>0.44795435569162262</v>
      </c>
      <c r="F17">
        <f>LN(D17/(D15+D16+D18))</f>
        <v>-0.92223928167932268</v>
      </c>
      <c r="G17">
        <f>LN(E17/(E15+E16+E18))</f>
        <v>-0.20893938921552202</v>
      </c>
      <c r="H17">
        <f t="shared" si="0"/>
        <v>0.71329989246380066</v>
      </c>
      <c r="K17">
        <f>LN(J9/I9)/LN(2)</f>
        <v>15.785140494896901</v>
      </c>
      <c r="L17">
        <f t="shared" si="1"/>
        <v>4.5188061056181276E-2</v>
      </c>
    </row>
    <row r="18" spans="1:12" x14ac:dyDescent="0.2">
      <c r="A18" s="15">
        <v>3</v>
      </c>
      <c r="B18" s="16" t="s">
        <v>23</v>
      </c>
      <c r="C18" s="17" t="s">
        <v>20</v>
      </c>
      <c r="D18" s="15">
        <v>0.23321033210332104</v>
      </c>
      <c r="E18" s="15">
        <v>0.25299192875034787</v>
      </c>
      <c r="F18">
        <f>LN(D18/(D15+D16+D17))</f>
        <v>-1.1902717775123153</v>
      </c>
      <c r="G18">
        <f>LN(E18/(E15+E16+E17))</f>
        <v>-1.082718403914094</v>
      </c>
      <c r="H18">
        <f t="shared" si="0"/>
        <v>0.10755337359822126</v>
      </c>
      <c r="K18">
        <f>LN(J9/I9)/LN(2)</f>
        <v>15.785140494896901</v>
      </c>
      <c r="L18">
        <f t="shared" si="1"/>
        <v>6.8135835492241356E-3</v>
      </c>
    </row>
    <row r="19" spans="1:12" x14ac:dyDescent="0.2">
      <c r="A19" s="24">
        <v>4</v>
      </c>
      <c r="B19" s="25" t="s">
        <v>24</v>
      </c>
      <c r="C19" s="26" t="s">
        <v>17</v>
      </c>
      <c r="D19" s="24">
        <v>0.26003276003276005</v>
      </c>
      <c r="E19" s="24">
        <v>3.6464771322620521E-2</v>
      </c>
      <c r="F19">
        <f>LN(D19/(D20+D21+D22))</f>
        <v>-1.0457982916995368</v>
      </c>
      <c r="G19">
        <f>LN(E19/(E20+E21+E22))</f>
        <v>-3.2742624251520569</v>
      </c>
      <c r="H19">
        <f t="shared" si="0"/>
        <v>-2.2284641334525199</v>
      </c>
      <c r="K19">
        <f>LN(J10/I10)/LN(2)</f>
        <v>15.828454581855372</v>
      </c>
      <c r="L19">
        <f t="shared" si="1"/>
        <v>-0.14078848455660825</v>
      </c>
    </row>
    <row r="20" spans="1:12" x14ac:dyDescent="0.2">
      <c r="A20" s="12">
        <v>4</v>
      </c>
      <c r="B20" s="13" t="s">
        <v>24</v>
      </c>
      <c r="C20" s="14" t="s">
        <v>15</v>
      </c>
      <c r="D20" s="12">
        <v>0.2399672399672399</v>
      </c>
      <c r="E20" s="12">
        <v>0.27688504326328789</v>
      </c>
      <c r="F20">
        <f>LN(D20/(D19+D21+D22))</f>
        <v>-1.1528591237691337</v>
      </c>
      <c r="G20">
        <f>LN(E20/(E19+E21+E22))</f>
        <v>-0.95996579537681725</v>
      </c>
      <c r="H20">
        <f t="shared" si="0"/>
        <v>0.19289332839231643</v>
      </c>
      <c r="K20">
        <f>LN(J10/I10)/LN(2)</f>
        <v>15.828454581855372</v>
      </c>
      <c r="L20">
        <f t="shared" si="1"/>
        <v>1.2186491574069131E-2</v>
      </c>
    </row>
    <row r="21" spans="1:12" x14ac:dyDescent="0.2">
      <c r="A21" s="15">
        <v>4</v>
      </c>
      <c r="B21" s="16" t="s">
        <v>24</v>
      </c>
      <c r="C21" s="17" t="s">
        <v>18</v>
      </c>
      <c r="D21" s="15">
        <v>0.25634725634725636</v>
      </c>
      <c r="E21" s="15">
        <v>0.40482076637824477</v>
      </c>
      <c r="F21">
        <f>LN(D21/(D19+D20+D22))</f>
        <v>-1.0650411880611399</v>
      </c>
      <c r="G21">
        <f>LN(E21/(E19+E20+E22))</f>
        <v>-0.38541817616287344</v>
      </c>
      <c r="H21">
        <f t="shared" si="0"/>
        <v>0.67962301189826646</v>
      </c>
      <c r="K21">
        <f>LN(J10/I10)/LN(2)</f>
        <v>15.828454581855372</v>
      </c>
      <c r="L21">
        <f t="shared" si="1"/>
        <v>4.2936788830751582E-2</v>
      </c>
    </row>
    <row r="22" spans="1:12" x14ac:dyDescent="0.2">
      <c r="A22" s="15">
        <v>4</v>
      </c>
      <c r="B22" s="16" t="s">
        <v>24</v>
      </c>
      <c r="C22" s="17" t="s">
        <v>19</v>
      </c>
      <c r="D22" s="15">
        <v>0.24365274365274364</v>
      </c>
      <c r="E22" s="15">
        <v>0.28182941903584674</v>
      </c>
      <c r="F22">
        <f>LN(D22/(D19+D20+D21))</f>
        <v>-1.1327565746536101</v>
      </c>
      <c r="G22">
        <f>LN(E22/(E19+E20+E21))</f>
        <v>-0.93540512789747021</v>
      </c>
      <c r="H22">
        <f t="shared" si="0"/>
        <v>0.19735144675613991</v>
      </c>
      <c r="K22">
        <f>LN(J10/I10)/LN(2)</f>
        <v>15.828454581855372</v>
      </c>
      <c r="L22">
        <f t="shared" si="1"/>
        <v>1.2468143730365802E-2</v>
      </c>
    </row>
    <row r="23" spans="1:12" x14ac:dyDescent="0.2">
      <c r="A23" s="15">
        <v>5</v>
      </c>
      <c r="B23" s="16" t="s">
        <v>25</v>
      </c>
      <c r="C23" s="17" t="s">
        <v>14</v>
      </c>
      <c r="D23" s="15">
        <v>0.24978267168936541</v>
      </c>
      <c r="E23" s="15">
        <v>6.3710338737147543E-2</v>
      </c>
      <c r="F23">
        <f>LN(D23/(D24+D25+D26))</f>
        <v>-1.0997717090878445</v>
      </c>
      <c r="G23">
        <f>LN(E23/(E24+E25+E26))</f>
        <v>-2.6875780427894598</v>
      </c>
      <c r="H23">
        <f t="shared" si="0"/>
        <v>-1.5878063337016153</v>
      </c>
      <c r="K23">
        <f>LN(J11/I11)/LN(2)</f>
        <v>15.680626728165057</v>
      </c>
      <c r="L23">
        <f t="shared" si="1"/>
        <v>-0.10125911171966402</v>
      </c>
    </row>
    <row r="24" spans="1:12" x14ac:dyDescent="0.2">
      <c r="A24" s="15">
        <v>5</v>
      </c>
      <c r="B24" s="16" t="s">
        <v>25</v>
      </c>
      <c r="C24" s="17" t="s">
        <v>13</v>
      </c>
      <c r="D24" s="15">
        <v>0.2594417077175698</v>
      </c>
      <c r="E24" s="15">
        <v>0.246451775689144</v>
      </c>
      <c r="F24">
        <f>LN(D24/(D23+D25+D26))</f>
        <v>-1.0488723064757113</v>
      </c>
      <c r="G24">
        <f>LN(E24/(E23+E25+E26))</f>
        <v>-1.1176266782371806</v>
      </c>
      <c r="H24">
        <f t="shared" si="0"/>
        <v>-6.8754371761469368E-2</v>
      </c>
      <c r="K24">
        <f>LN(J11/I11)/LN(2)</f>
        <v>15.680626728165057</v>
      </c>
      <c r="L24">
        <f t="shared" si="1"/>
        <v>-4.3846698829948481E-3</v>
      </c>
    </row>
    <row r="25" spans="1:12" x14ac:dyDescent="0.2">
      <c r="A25" s="12">
        <v>5</v>
      </c>
      <c r="B25" s="13" t="s">
        <v>25</v>
      </c>
      <c r="C25" s="14" t="s">
        <v>20</v>
      </c>
      <c r="D25" s="12">
        <v>0.21761808171544472</v>
      </c>
      <c r="E25" s="12">
        <v>0.21875985617864124</v>
      </c>
      <c r="F25">
        <f>LN(D25/(D23+D24+D26))</f>
        <v>-1.2796014002282861</v>
      </c>
      <c r="G25">
        <f>LN(E25/(E23+E24+E26))</f>
        <v>-1.2729080040230276</v>
      </c>
      <c r="H25">
        <f t="shared" si="0"/>
        <v>6.6933962052584395E-3</v>
      </c>
      <c r="K25">
        <f>LN(J11/I11)/LN(2)</f>
        <v>15.680626728165057</v>
      </c>
      <c r="L25">
        <f t="shared" si="1"/>
        <v>4.2685769652535432E-4</v>
      </c>
    </row>
    <row r="26" spans="1:12" x14ac:dyDescent="0.2">
      <c r="A26" s="36">
        <v>5</v>
      </c>
      <c r="B26" s="37" t="s">
        <v>25</v>
      </c>
      <c r="C26" s="38" t="s">
        <v>21</v>
      </c>
      <c r="D26" s="36">
        <v>0.27315753887762001</v>
      </c>
      <c r="E26" s="36">
        <v>0.47107802939506715</v>
      </c>
      <c r="F26">
        <f>LN(D26/(D23+D24+D25))</f>
        <v>-0.97866106260061314</v>
      </c>
      <c r="G26">
        <f>LN(E26/(E23+E24+E25))</f>
        <v>-0.1158171695956961</v>
      </c>
      <c r="H26">
        <f t="shared" si="0"/>
        <v>0.86284389300491704</v>
      </c>
      <c r="K26">
        <f>LN(J11/I11)/LN(2)</f>
        <v>15.680626728165057</v>
      </c>
      <c r="L26">
        <f t="shared" si="1"/>
        <v>5.5026110114279013E-2</v>
      </c>
    </row>
    <row r="27" spans="1:12" x14ac:dyDescent="0.2">
      <c r="A27" s="15">
        <v>6</v>
      </c>
      <c r="B27" s="16" t="s">
        <v>26</v>
      </c>
      <c r="C27" s="17" t="s">
        <v>15</v>
      </c>
      <c r="D27" s="15">
        <v>0.26110856619331196</v>
      </c>
      <c r="E27" s="15">
        <v>0.29000497265042269</v>
      </c>
      <c r="F27">
        <f>LN(D27/(D28+D29+D30))</f>
        <v>-1.0402147172966132</v>
      </c>
      <c r="G27">
        <f>LN(E27/(E28+E29+E30))</f>
        <v>-0.89535989637391189</v>
      </c>
      <c r="H27">
        <f t="shared" si="0"/>
        <v>0.1448548209227013</v>
      </c>
      <c r="K27">
        <f>LN(J12/I12)/LN(2)</f>
        <v>15.999026432122102</v>
      </c>
      <c r="L27">
        <f t="shared" si="1"/>
        <v>9.0539772240058637E-3</v>
      </c>
    </row>
    <row r="28" spans="1:12" x14ac:dyDescent="0.2">
      <c r="A28" s="15">
        <v>6</v>
      </c>
      <c r="B28" s="16" t="s">
        <v>26</v>
      </c>
      <c r="C28" s="17" t="s">
        <v>14</v>
      </c>
      <c r="D28" s="15">
        <v>0.24339593831119255</v>
      </c>
      <c r="E28" s="15">
        <v>3.0631526603679762E-2</v>
      </c>
      <c r="F28">
        <f>LN(D28/(D27+D29+D30))</f>
        <v>-1.1341505874139279</v>
      </c>
      <c r="G28">
        <f>LN(E28/(E27+E29+E30))</f>
        <v>-3.4546150413636356</v>
      </c>
      <c r="H28">
        <f t="shared" si="0"/>
        <v>-2.3204644539497075</v>
      </c>
      <c r="K28">
        <f>LN(J12/I12)/LN(2)</f>
        <v>15.999026432122102</v>
      </c>
      <c r="L28">
        <f t="shared" si="1"/>
        <v>-0.14503785363406779</v>
      </c>
    </row>
    <row r="29" spans="1:12" x14ac:dyDescent="0.2">
      <c r="A29" s="12">
        <v>6</v>
      </c>
      <c r="B29" s="13" t="s">
        <v>26</v>
      </c>
      <c r="C29" s="14" t="s">
        <v>18</v>
      </c>
      <c r="D29" s="12">
        <v>0.24644983967017864</v>
      </c>
      <c r="E29" s="12">
        <v>0.38945798110392849</v>
      </c>
      <c r="F29">
        <f>LN(D29/(D27+D28+D30))</f>
        <v>-1.1176371030376879</v>
      </c>
      <c r="G29">
        <f>LN(E29/(E27+E28+E30))</f>
        <v>-0.44959113777709492</v>
      </c>
      <c r="H29">
        <f t="shared" si="0"/>
        <v>0.66804596526059301</v>
      </c>
      <c r="K29">
        <f>LN(J12/I12)/LN(2)</f>
        <v>15.999026432122102</v>
      </c>
      <c r="L29">
        <f t="shared" si="1"/>
        <v>4.1755413561872824E-2</v>
      </c>
    </row>
    <row r="30" spans="1:12" x14ac:dyDescent="0.2">
      <c r="A30" s="36">
        <v>6</v>
      </c>
      <c r="B30" s="37" t="s">
        <v>26</v>
      </c>
      <c r="C30" s="38" t="s">
        <v>21</v>
      </c>
      <c r="D30" s="36">
        <v>0.24904565582531685</v>
      </c>
      <c r="E30" s="36">
        <v>0.28990551964196914</v>
      </c>
      <c r="F30">
        <f>LN(D30/(D27+D28+D29))</f>
        <v>-1.1037086201551238</v>
      </c>
      <c r="G30">
        <f>LN(E30/(E27+E28+E29))</f>
        <v>-0.89584295654903745</v>
      </c>
      <c r="H30">
        <f t="shared" si="0"/>
        <v>0.20786566360608638</v>
      </c>
      <c r="K30">
        <f>LN(J12/I12)/LN(2)</f>
        <v>15.999026432122102</v>
      </c>
      <c r="L30">
        <f t="shared" si="1"/>
        <v>1.2992394536504005E-2</v>
      </c>
    </row>
    <row r="31" spans="1:12" x14ac:dyDescent="0.2">
      <c r="A31" s="15">
        <v>7</v>
      </c>
      <c r="B31" s="16" t="s">
        <v>27</v>
      </c>
      <c r="C31" s="17" t="s">
        <v>15</v>
      </c>
      <c r="D31" s="15">
        <v>0.26397613065326631</v>
      </c>
      <c r="E31" s="15">
        <v>0.29510220880779259</v>
      </c>
      <c r="F31">
        <f>LN(D31/(D32+D33+D34))</f>
        <v>-1.0254038645140906</v>
      </c>
      <c r="G31">
        <f>LN(E31/(E32+E33+E34))</f>
        <v>-0.87073104840209881</v>
      </c>
      <c r="H31">
        <f t="shared" si="0"/>
        <v>0.1546728161119918</v>
      </c>
      <c r="K31">
        <f>LN(J13/I13)/LN(2)</f>
        <v>16.176408215636663</v>
      </c>
      <c r="L31">
        <f t="shared" si="1"/>
        <v>9.5616291360946133E-3</v>
      </c>
    </row>
    <row r="32" spans="1:12" x14ac:dyDescent="0.2">
      <c r="A32" s="15">
        <v>7</v>
      </c>
      <c r="B32" s="16" t="s">
        <v>27</v>
      </c>
      <c r="C32" s="17" t="s">
        <v>13</v>
      </c>
      <c r="D32" s="15">
        <v>0.25094221105527637</v>
      </c>
      <c r="E32" s="15">
        <v>0.15489093154067773</v>
      </c>
      <c r="F32">
        <f>LN(D32/(D31+D33+D34))</f>
        <v>-1.093593457556167</v>
      </c>
      <c r="G32">
        <f>LN(E32/(E31+E33+E34))</f>
        <v>-1.6967444923779036</v>
      </c>
      <c r="H32">
        <f t="shared" si="0"/>
        <v>-0.6031510348217366</v>
      </c>
      <c r="K32">
        <f>LN(J13/I13)/LN(2)</f>
        <v>16.176408215636663</v>
      </c>
      <c r="L32">
        <f t="shared" si="1"/>
        <v>-3.7285844099724838E-2</v>
      </c>
    </row>
    <row r="33" spans="1:12" x14ac:dyDescent="0.2">
      <c r="A33" s="12">
        <v>7</v>
      </c>
      <c r="B33" s="13" t="s">
        <v>27</v>
      </c>
      <c r="C33" s="14" t="s">
        <v>19</v>
      </c>
      <c r="D33" s="12">
        <v>0.22974246231155782</v>
      </c>
      <c r="E33" s="12">
        <v>0.25819728357799421</v>
      </c>
      <c r="F33">
        <f>LN(D33/(D31+D32+D34))</f>
        <v>-1.2097659709793389</v>
      </c>
      <c r="G33">
        <f>LN(E33/(E31+E32+E34))</f>
        <v>-1.0553593692366801</v>
      </c>
      <c r="H33">
        <f t="shared" si="0"/>
        <v>0.15440660174265886</v>
      </c>
      <c r="K33">
        <f>LN(J13/I13)/LN(2)</f>
        <v>16.176408215636663</v>
      </c>
      <c r="L33">
        <f t="shared" si="1"/>
        <v>9.5451721843545102E-3</v>
      </c>
    </row>
    <row r="34" spans="1:12" x14ac:dyDescent="0.2">
      <c r="A34" s="36">
        <v>7</v>
      </c>
      <c r="B34" s="37" t="s">
        <v>27</v>
      </c>
      <c r="C34" s="38" t="s">
        <v>21</v>
      </c>
      <c r="D34" s="36">
        <v>0.25533919597989951</v>
      </c>
      <c r="E34" s="36">
        <v>0.29180957607353547</v>
      </c>
      <c r="F34">
        <f>LN(D34/(D31+D32+D33))</f>
        <v>-1.0703359765175948</v>
      </c>
      <c r="G34">
        <f>LN(E34/(E31+E32+E33))</f>
        <v>-0.88661156507832195</v>
      </c>
      <c r="H34">
        <f t="shared" si="0"/>
        <v>0.18372441143927287</v>
      </c>
      <c r="K34">
        <f>LN(J13/I13)/LN(2)</f>
        <v>16.176408215636663</v>
      </c>
      <c r="L34">
        <f t="shared" si="1"/>
        <v>1.135755286279674E-2</v>
      </c>
    </row>
    <row r="35" spans="1:12" x14ac:dyDescent="0.2">
      <c r="A35" s="15">
        <v>8</v>
      </c>
      <c r="B35" s="16" t="s">
        <v>28</v>
      </c>
      <c r="C35" s="17" t="s">
        <v>18</v>
      </c>
      <c r="D35" s="15">
        <v>0.27719940510239105</v>
      </c>
      <c r="E35" s="15">
        <v>0.35684528085045253</v>
      </c>
      <c r="F35">
        <f>LN(D35/(D36+D37+D38))</f>
        <v>-0.95839626054550464</v>
      </c>
      <c r="G35">
        <f>LN(E35/(E36+E37+E38))</f>
        <v>-0.58908301518759609</v>
      </c>
      <c r="H35">
        <f t="shared" si="0"/>
        <v>0.36931324535790855</v>
      </c>
      <c r="K35">
        <f>LN(J14/I14)/LN(2)</f>
        <v>15.850171847097949</v>
      </c>
      <c r="L35">
        <f t="shared" si="1"/>
        <v>2.3300267588299183E-2</v>
      </c>
    </row>
    <row r="36" spans="1:12" x14ac:dyDescent="0.2">
      <c r="A36" s="15">
        <v>8</v>
      </c>
      <c r="B36" s="16" t="s">
        <v>28</v>
      </c>
      <c r="C36" s="17" t="s">
        <v>19</v>
      </c>
      <c r="D36" s="15">
        <v>0.26072531746939709</v>
      </c>
      <c r="E36" s="15">
        <v>0.27007613848584971</v>
      </c>
      <c r="F36">
        <f>LN(D36/(D35+D37+D38))</f>
        <v>-1.0422021171387592</v>
      </c>
      <c r="G36">
        <f>LN(E36/(E35+E37+E38))</f>
        <v>-0.99423631576973714</v>
      </c>
      <c r="H36">
        <f t="shared" si="0"/>
        <v>4.7965801369022065E-2</v>
      </c>
      <c r="K36">
        <f>LN(J14/I14)/LN(2)</f>
        <v>15.850171847097949</v>
      </c>
      <c r="L36">
        <f t="shared" si="1"/>
        <v>3.0262007145243825E-3</v>
      </c>
    </row>
    <row r="37" spans="1:12" x14ac:dyDescent="0.2">
      <c r="A37" s="15">
        <v>8</v>
      </c>
      <c r="B37" s="16" t="s">
        <v>28</v>
      </c>
      <c r="C37" s="17" t="s">
        <v>20</v>
      </c>
      <c r="D37" s="15">
        <v>0.24081912824619608</v>
      </c>
      <c r="E37" s="15">
        <v>0.12584398793276827</v>
      </c>
      <c r="F37">
        <f>LN(D37/(D35+D36+D38))</f>
        <v>-1.1481939051938532</v>
      </c>
      <c r="G37">
        <f>LN(E37/(E35+E36+E38))</f>
        <v>-1.938215914485236</v>
      </c>
      <c r="H37">
        <f t="shared" si="0"/>
        <v>-0.79002200929138278</v>
      </c>
      <c r="K37">
        <f>LN(J14/I14)/LN(2)</f>
        <v>15.850171847097949</v>
      </c>
      <c r="L37">
        <f t="shared" si="1"/>
        <v>-4.9843119488703215E-2</v>
      </c>
    </row>
    <row r="38" spans="1:12" x14ac:dyDescent="0.2">
      <c r="A38" s="42">
        <v>8</v>
      </c>
      <c r="B38" s="43" t="s">
        <v>28</v>
      </c>
      <c r="C38" s="44" t="s">
        <v>21</v>
      </c>
      <c r="D38" s="42">
        <v>0.22125614918201575</v>
      </c>
      <c r="E38" s="42">
        <v>0.24723459273092951</v>
      </c>
      <c r="F38">
        <f>LN(D38/(D35+D36+D37))</f>
        <v>-1.2583610974347121</v>
      </c>
      <c r="G38">
        <f>LN(E38/(E35+E36+E37))</f>
        <v>-1.113415981103548</v>
      </c>
      <c r="H38">
        <f t="shared" si="0"/>
        <v>0.14494511633116414</v>
      </c>
      <c r="K38">
        <f>LN(J14/I14)/LN(2)</f>
        <v>15.850171847097949</v>
      </c>
      <c r="L38">
        <f t="shared" si="1"/>
        <v>9.1447031445089678E-3</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5</v>
      </c>
    </row>
    <row r="42" spans="1:12" ht="17" thickBot="1" x14ac:dyDescent="0.25">
      <c r="A42" s="3" t="s">
        <v>7</v>
      </c>
      <c r="D42" s="7">
        <v>0</v>
      </c>
      <c r="E42" s="3">
        <v>48</v>
      </c>
    </row>
    <row r="43" spans="1:12" ht="18" thickBot="1" x14ac:dyDescent="0.25">
      <c r="A43" s="3" t="s">
        <v>8</v>
      </c>
      <c r="B43" s="8"/>
      <c r="C43" s="9" t="s">
        <v>9</v>
      </c>
      <c r="D43" s="7" t="s">
        <v>4</v>
      </c>
      <c r="E43" s="3">
        <v>0.02</v>
      </c>
    </row>
    <row r="44" spans="1:12" ht="17" thickBot="1" x14ac:dyDescent="0.25">
      <c r="A44" s="7" t="s">
        <v>10</v>
      </c>
      <c r="B44" s="10" t="s">
        <v>11</v>
      </c>
      <c r="C44" s="11" t="s">
        <v>12</v>
      </c>
      <c r="D44" s="3">
        <v>14</v>
      </c>
      <c r="E44" s="3">
        <v>19</v>
      </c>
      <c r="F44" s="63" t="s">
        <v>31</v>
      </c>
      <c r="G44" s="63" t="s">
        <v>32</v>
      </c>
      <c r="H44" s="63" t="s">
        <v>33</v>
      </c>
      <c r="I44" t="s">
        <v>34</v>
      </c>
      <c r="J44" t="s">
        <v>35</v>
      </c>
      <c r="K44" t="s">
        <v>36</v>
      </c>
      <c r="L44" t="s">
        <v>37</v>
      </c>
    </row>
    <row r="45" spans="1:12" x14ac:dyDescent="0.2">
      <c r="A45" s="12">
        <v>1</v>
      </c>
      <c r="B45" s="13" t="s">
        <v>16</v>
      </c>
      <c r="C45" s="14" t="s">
        <v>17</v>
      </c>
      <c r="D45" s="12">
        <v>0.24918032786885247</v>
      </c>
      <c r="E45" s="12">
        <v>5.1361919278944956E-2</v>
      </c>
      <c r="F45">
        <f>LN(D45/(D46+D47+D48))</f>
        <v>-1.1029886632679087</v>
      </c>
      <c r="G45">
        <f>LN(E45/(E46+E47+E48))</f>
        <v>-2.916130328945195</v>
      </c>
      <c r="H45">
        <f>G45-F45</f>
        <v>-1.8131416656772863</v>
      </c>
      <c r="I45">
        <v>43276.92</v>
      </c>
      <c r="J45">
        <v>1254560060</v>
      </c>
      <c r="K45">
        <f>LN(J45/I45)/LN(2)</f>
        <v>14.82322418666457</v>
      </c>
      <c r="L45">
        <f>H45/K45</f>
        <v>-0.12231763095834741</v>
      </c>
    </row>
    <row r="46" spans="1:12" x14ac:dyDescent="0.2">
      <c r="A46" s="15">
        <v>1</v>
      </c>
      <c r="B46" s="16" t="s">
        <v>16</v>
      </c>
      <c r="C46" s="17" t="s">
        <v>15</v>
      </c>
      <c r="D46" s="15">
        <v>0.27922226458253907</v>
      </c>
      <c r="E46" s="15">
        <v>0.59520180263768308</v>
      </c>
      <c r="F46">
        <f>LN(D46/(D45+D47+D48))</f>
        <v>-0.94832270519092832</v>
      </c>
      <c r="G46">
        <f>LN(E46/(E45+E47+E48))</f>
        <v>0.3855118473324266</v>
      </c>
      <c r="H46">
        <f t="shared" ref="H46:H76" si="2">G46-F46</f>
        <v>1.333834552523355</v>
      </c>
      <c r="I46">
        <v>41935.139999999992</v>
      </c>
      <c r="J46">
        <v>1335385548</v>
      </c>
      <c r="K46">
        <f>LN(J45/I45)/LN(2)</f>
        <v>14.82322418666457</v>
      </c>
      <c r="L46">
        <f t="shared" ref="L46:L76" si="3">H46/K46</f>
        <v>8.9982755150078197E-2</v>
      </c>
    </row>
    <row r="47" spans="1:12" x14ac:dyDescent="0.2">
      <c r="A47" s="15">
        <v>1</v>
      </c>
      <c r="B47" s="16" t="s">
        <v>16</v>
      </c>
      <c r="C47" s="17" t="s">
        <v>14</v>
      </c>
      <c r="D47" s="15">
        <v>0.21570720548989705</v>
      </c>
      <c r="E47" s="15">
        <v>4.5397309298164226E-2</v>
      </c>
      <c r="F47">
        <f>LN(D47/(D45+D46+D48))</f>
        <v>-1.2908604550332943</v>
      </c>
      <c r="G47">
        <f>LN(E47/(E45+E46+E48))</f>
        <v>-3.0458423865065405</v>
      </c>
      <c r="H47">
        <f t="shared" si="2"/>
        <v>-1.7549819314732462</v>
      </c>
      <c r="I47">
        <v>42992.88</v>
      </c>
      <c r="J47">
        <v>1322896680</v>
      </c>
      <c r="K47">
        <f>LN(J45/I45)/LN(2)</f>
        <v>14.82322418666457</v>
      </c>
      <c r="L47">
        <f t="shared" si="3"/>
        <v>-0.11839407603725526</v>
      </c>
    </row>
    <row r="48" spans="1:12" x14ac:dyDescent="0.2">
      <c r="A48" s="15">
        <v>1</v>
      </c>
      <c r="B48" s="16" t="s">
        <v>16</v>
      </c>
      <c r="C48" s="17" t="s">
        <v>13</v>
      </c>
      <c r="D48" s="15">
        <v>0.25589020205871138</v>
      </c>
      <c r="E48" s="15">
        <v>0.30803896878520776</v>
      </c>
      <c r="F48">
        <f>LN(D48/(D45+D46+D47))</f>
        <v>-1.0674401475543644</v>
      </c>
      <c r="G48">
        <f>LN(E48/(E45+E46+E47))</f>
        <v>-0.80930334375836321</v>
      </c>
      <c r="H48">
        <f t="shared" si="2"/>
        <v>0.25813680379600124</v>
      </c>
      <c r="I48">
        <v>43289.219999999994</v>
      </c>
      <c r="J48">
        <v>1504910936</v>
      </c>
      <c r="K48">
        <f>LN(J45/I45)/LN(2)</f>
        <v>14.82322418666457</v>
      </c>
      <c r="L48">
        <f t="shared" si="3"/>
        <v>1.7414349303859891E-2</v>
      </c>
    </row>
    <row r="49" spans="1:12" x14ac:dyDescent="0.2">
      <c r="A49" s="24">
        <v>2</v>
      </c>
      <c r="B49" s="25" t="s">
        <v>22</v>
      </c>
      <c r="C49" s="26" t="s">
        <v>17</v>
      </c>
      <c r="D49" s="24">
        <v>0.26222137185496985</v>
      </c>
      <c r="E49" s="24">
        <v>6.9254984260230856E-2</v>
      </c>
      <c r="F49">
        <f>LN(D49/(D50+D51+D52))</f>
        <v>-1.0344547399875956</v>
      </c>
      <c r="G49">
        <f>LN(E49/(E50+E51+E52))</f>
        <v>-2.5981902402831536</v>
      </c>
      <c r="H49">
        <f t="shared" si="2"/>
        <v>-1.563735500295558</v>
      </c>
      <c r="I49">
        <v>44866.080000000002</v>
      </c>
      <c r="J49">
        <v>1350861620</v>
      </c>
      <c r="K49">
        <f>LN(J46/I46)/LN(2)</f>
        <v>14.958737134030985</v>
      </c>
      <c r="L49">
        <f t="shared" si="3"/>
        <v>-0.10453659866367158</v>
      </c>
    </row>
    <row r="50" spans="1:12" x14ac:dyDescent="0.2">
      <c r="A50" s="12">
        <v>2</v>
      </c>
      <c r="B50" s="13" t="s">
        <v>22</v>
      </c>
      <c r="C50" s="14" t="s">
        <v>14</v>
      </c>
      <c r="D50" s="12">
        <v>0.21228355496029838</v>
      </c>
      <c r="E50" s="12">
        <v>3.5093855660487172E-2</v>
      </c>
      <c r="F50">
        <f>LN(D50/(D49+D51+D52))</f>
        <v>-1.3112152793972567</v>
      </c>
      <c r="G50">
        <f>LN(E50/(E49+E51+E52))</f>
        <v>-3.314004774116563</v>
      </c>
      <c r="H50">
        <f t="shared" si="2"/>
        <v>-2.0027894947193063</v>
      </c>
      <c r="I50">
        <v>42275.519999999997</v>
      </c>
      <c r="J50">
        <v>1538170116</v>
      </c>
      <c r="K50">
        <f>LN(J46/I46)/LN(2)</f>
        <v>14.958737134030985</v>
      </c>
      <c r="L50">
        <f t="shared" si="3"/>
        <v>-0.13388760540239586</v>
      </c>
    </row>
    <row r="51" spans="1:12" x14ac:dyDescent="0.2">
      <c r="A51" s="15">
        <v>2</v>
      </c>
      <c r="B51" s="16" t="s">
        <v>22</v>
      </c>
      <c r="C51" s="17" t="s">
        <v>18</v>
      </c>
      <c r="D51" s="15">
        <v>0.27800631397684877</v>
      </c>
      <c r="E51" s="15">
        <v>0.64486417162177923</v>
      </c>
      <c r="F51">
        <f>LN(D51/(D49+D50+D52))</f>
        <v>-0.95437256815464</v>
      </c>
      <c r="G51">
        <f>LN(E51/(E49+E50+E52))</f>
        <v>0.59653937653957145</v>
      </c>
      <c r="H51">
        <f t="shared" si="2"/>
        <v>1.5509119446942115</v>
      </c>
      <c r="I51">
        <v>41065.679999999993</v>
      </c>
      <c r="J51">
        <v>1561795996</v>
      </c>
      <c r="K51">
        <f>LN(J46/I46)/LN(2)</f>
        <v>14.958737134030985</v>
      </c>
      <c r="L51">
        <f t="shared" si="3"/>
        <v>0.10367933675135593</v>
      </c>
    </row>
    <row r="52" spans="1:12" x14ac:dyDescent="0.2">
      <c r="A52" s="15">
        <v>2</v>
      </c>
      <c r="B52" s="16" t="s">
        <v>22</v>
      </c>
      <c r="C52" s="17" t="s">
        <v>20</v>
      </c>
      <c r="D52" s="15">
        <v>0.24748875920788291</v>
      </c>
      <c r="E52" s="15">
        <v>0.25078698845750264</v>
      </c>
      <c r="F52">
        <f>LN(D52/(D49+D50+D51))</f>
        <v>-1.1120507708057257</v>
      </c>
      <c r="G52">
        <f>LN(E52/(E49+E50+E51))</f>
        <v>-1.0944194104080736</v>
      </c>
      <c r="H52">
        <f t="shared" si="2"/>
        <v>1.7631360397652118E-2</v>
      </c>
      <c r="I52">
        <v>41399.039999999994</v>
      </c>
      <c r="J52">
        <v>1481415428</v>
      </c>
      <c r="K52">
        <f>LN(J46/I46)/LN(2)</f>
        <v>14.958737134030985</v>
      </c>
      <c r="L52">
        <f t="shared" si="3"/>
        <v>1.1786663700066593E-3</v>
      </c>
    </row>
    <row r="53" spans="1:12" x14ac:dyDescent="0.2">
      <c r="A53" s="24">
        <v>3</v>
      </c>
      <c r="B53" s="25" t="s">
        <v>23</v>
      </c>
      <c r="C53" s="26" t="s">
        <v>17</v>
      </c>
      <c r="D53" s="24">
        <v>0.25523325358851673</v>
      </c>
      <c r="E53" s="24">
        <v>5.7173913043478262E-2</v>
      </c>
      <c r="F53">
        <f>LN(D53/(D54+D55+D56))</f>
        <v>-1.070893230278843</v>
      </c>
      <c r="G53">
        <f>LN(E53/(E54+E55+E56))</f>
        <v>-2.8027841116576018</v>
      </c>
      <c r="H53">
        <f t="shared" si="2"/>
        <v>-1.7318908813787588</v>
      </c>
      <c r="K53">
        <f>LN(J47/I47)/LN(2)</f>
        <v>14.909243107463762</v>
      </c>
      <c r="L53">
        <f t="shared" si="3"/>
        <v>-0.11616222694173868</v>
      </c>
    </row>
    <row r="54" spans="1:12" x14ac:dyDescent="0.2">
      <c r="A54" s="12">
        <v>3</v>
      </c>
      <c r="B54" s="13" t="s">
        <v>23</v>
      </c>
      <c r="C54" s="14" t="s">
        <v>13</v>
      </c>
      <c r="D54" s="12">
        <v>0.24446770334928236</v>
      </c>
      <c r="E54" s="12">
        <v>0.22999999999999998</v>
      </c>
      <c r="F54">
        <f>LN(D54/(D53+D55+D56))</f>
        <v>-1.1283393219605544</v>
      </c>
      <c r="G54">
        <f>LN(E54/(E53+E55+E56))</f>
        <v>-1.2083112059245342</v>
      </c>
      <c r="H54">
        <f t="shared" si="2"/>
        <v>-7.9971883963979806E-2</v>
      </c>
      <c r="K54">
        <f>LN(J47/I47)/LN(2)</f>
        <v>14.909243107463762</v>
      </c>
      <c r="L54">
        <f t="shared" si="3"/>
        <v>-5.3639130697348972E-3</v>
      </c>
    </row>
    <row r="55" spans="1:12" x14ac:dyDescent="0.2">
      <c r="A55" s="15">
        <v>3</v>
      </c>
      <c r="B55" s="16" t="s">
        <v>23</v>
      </c>
      <c r="C55" s="17" t="s">
        <v>19</v>
      </c>
      <c r="D55" s="15">
        <v>0.27422248803827753</v>
      </c>
      <c r="E55" s="15">
        <v>0.48728260869565215</v>
      </c>
      <c r="F55">
        <f>LN(D55/(D53+D54+D56))</f>
        <v>-0.97330373347013643</v>
      </c>
      <c r="G55">
        <f>LN(E55/(E53+E54+E56))</f>
        <v>-5.0880539128822191E-2</v>
      </c>
      <c r="H55">
        <f t="shared" si="2"/>
        <v>0.92242319434131426</v>
      </c>
      <c r="K55">
        <f>LN(J47/I47)/LN(2)</f>
        <v>14.909243107463762</v>
      </c>
      <c r="L55">
        <f t="shared" si="3"/>
        <v>6.1869216813530734E-2</v>
      </c>
    </row>
    <row r="56" spans="1:12" x14ac:dyDescent="0.2">
      <c r="A56" s="15">
        <v>3</v>
      </c>
      <c r="B56" s="16" t="s">
        <v>23</v>
      </c>
      <c r="C56" s="17" t="s">
        <v>20</v>
      </c>
      <c r="D56" s="15">
        <v>0.22607655502392343</v>
      </c>
      <c r="E56" s="15">
        <v>0.22554347826086957</v>
      </c>
      <c r="F56">
        <f>LN(D56/(D53+D54+D55))</f>
        <v>-1.2305992794412584</v>
      </c>
      <c r="G56">
        <f>LN(E56/(E53+E54+E55))</f>
        <v>-1.2336485724720525</v>
      </c>
      <c r="H56">
        <f t="shared" si="2"/>
        <v>-3.0492930307941535E-3</v>
      </c>
      <c r="K56">
        <f>LN(J47/I47)/LN(2)</f>
        <v>14.909243107463762</v>
      </c>
      <c r="L56">
        <f t="shared" si="3"/>
        <v>-2.0452366420047424E-4</v>
      </c>
    </row>
    <row r="57" spans="1:12" x14ac:dyDescent="0.2">
      <c r="A57" s="24">
        <v>4</v>
      </c>
      <c r="B57" s="25" t="s">
        <v>24</v>
      </c>
      <c r="C57" s="26" t="s">
        <v>17</v>
      </c>
      <c r="D57" s="24">
        <v>0.24199380165289255</v>
      </c>
      <c r="E57" s="24">
        <v>3.231370745170193E-2</v>
      </c>
      <c r="F57">
        <f>LN(D57/(D58+D59+D60))</f>
        <v>-1.1417794500237746</v>
      </c>
      <c r="G57">
        <f>LN(E57/(E58+E59+E60))</f>
        <v>-3.3994164372911606</v>
      </c>
      <c r="H57">
        <f t="shared" si="2"/>
        <v>-2.2576369872673858</v>
      </c>
      <c r="K57">
        <f>LN(J48/I48)/LN(2)</f>
        <v>15.085310776213428</v>
      </c>
      <c r="L57">
        <f t="shared" si="3"/>
        <v>-0.14965796997879791</v>
      </c>
    </row>
    <row r="58" spans="1:12" x14ac:dyDescent="0.2">
      <c r="A58" s="12">
        <v>4</v>
      </c>
      <c r="B58" s="13" t="s">
        <v>24</v>
      </c>
      <c r="C58" s="14" t="s">
        <v>15</v>
      </c>
      <c r="D58" s="12">
        <v>0.26665805785123964</v>
      </c>
      <c r="E58" s="12">
        <v>0.34429622815087391</v>
      </c>
      <c r="F58">
        <f>LN(D58/(D57+D59+D60))</f>
        <v>-1.0116449344822995</v>
      </c>
      <c r="G58">
        <f>LN(E58/(E57+E59+E60))</f>
        <v>-0.64420670449304396</v>
      </c>
      <c r="H58">
        <f t="shared" si="2"/>
        <v>0.36743822998925557</v>
      </c>
      <c r="K58">
        <f>LN(J48/I48)/LN(2)</f>
        <v>15.085310776213428</v>
      </c>
      <c r="L58">
        <f t="shared" si="3"/>
        <v>2.4357352356879084E-2</v>
      </c>
    </row>
    <row r="59" spans="1:12" x14ac:dyDescent="0.2">
      <c r="A59" s="15">
        <v>4</v>
      </c>
      <c r="B59" s="16" t="s">
        <v>24</v>
      </c>
      <c r="C59" s="17" t="s">
        <v>18</v>
      </c>
      <c r="D59" s="15">
        <v>0.2456095041322314</v>
      </c>
      <c r="E59" s="15">
        <v>0.31416743330266789</v>
      </c>
      <c r="F59">
        <f>LN(D59/(D57+D58+D60))</f>
        <v>-1.1221672398423506</v>
      </c>
      <c r="G59">
        <f>LN(E59/(E57+E58+E60))</f>
        <v>-0.78070745519394835</v>
      </c>
      <c r="H59">
        <f t="shared" si="2"/>
        <v>0.34145978464840221</v>
      </c>
      <c r="K59">
        <f>LN(J48/I48)/LN(2)</f>
        <v>15.085310776213428</v>
      </c>
      <c r="L59">
        <f t="shared" si="3"/>
        <v>2.2635250258603704E-2</v>
      </c>
    </row>
    <row r="60" spans="1:12" x14ac:dyDescent="0.2">
      <c r="A60" s="15">
        <v>4</v>
      </c>
      <c r="B60" s="16" t="s">
        <v>24</v>
      </c>
      <c r="C60" s="17" t="s">
        <v>19</v>
      </c>
      <c r="D60" s="15">
        <v>0.24573863636363635</v>
      </c>
      <c r="E60" s="15">
        <v>0.30922263109475623</v>
      </c>
      <c r="F60">
        <f>LN(D60/(D57+D58+D59))</f>
        <v>-1.1214704267441598</v>
      </c>
      <c r="G60">
        <f>LN(E60/(E57+E58+E59))</f>
        <v>-0.8037560785812965</v>
      </c>
      <c r="H60">
        <f t="shared" si="2"/>
        <v>0.31771434816286326</v>
      </c>
      <c r="K60">
        <f>LN(J48/I48)/LN(2)</f>
        <v>15.085310776213428</v>
      </c>
      <c r="L60">
        <f t="shared" si="3"/>
        <v>2.1061173540013269E-2</v>
      </c>
    </row>
    <row r="61" spans="1:12" x14ac:dyDescent="0.2">
      <c r="A61" s="15">
        <v>5</v>
      </c>
      <c r="B61" s="16" t="s">
        <v>25</v>
      </c>
      <c r="C61" s="17" t="s">
        <v>14</v>
      </c>
      <c r="D61" s="15">
        <v>0.24051928119204452</v>
      </c>
      <c r="E61" s="15">
        <v>4.6272666218938885E-2</v>
      </c>
      <c r="F61">
        <f>LN(D61/(D62+D63+D64))</f>
        <v>-1.1498346774133139</v>
      </c>
      <c r="G61">
        <f>LN(E61/(E62+E63+E64))</f>
        <v>-3.0258263926313544</v>
      </c>
      <c r="H61">
        <f t="shared" si="2"/>
        <v>-1.8759917152180405</v>
      </c>
      <c r="K61">
        <f>LN(J49/I49)/LN(2)</f>
        <v>14.877895229779719</v>
      </c>
      <c r="L61">
        <f t="shared" si="3"/>
        <v>-0.12609254778613038</v>
      </c>
    </row>
    <row r="62" spans="1:12" x14ac:dyDescent="0.2">
      <c r="A62" s="15">
        <v>5</v>
      </c>
      <c r="B62" s="16" t="s">
        <v>25</v>
      </c>
      <c r="C62" s="17" t="s">
        <v>13</v>
      </c>
      <c r="D62" s="15">
        <v>0.26533222485131419</v>
      </c>
      <c r="E62" s="15">
        <v>0.25970449966420417</v>
      </c>
      <c r="F62">
        <f>LN(D62/(D61+D63+D64))</f>
        <v>-1.0184356709551377</v>
      </c>
      <c r="G62">
        <f>LN(E62/(E61+E63+E64))</f>
        <v>-1.0475049863560184</v>
      </c>
      <c r="H62">
        <f t="shared" si="2"/>
        <v>-2.9069315400880757E-2</v>
      </c>
      <c r="K62">
        <f>LN(J49/I49)/LN(2)</f>
        <v>14.877895229779719</v>
      </c>
      <c r="L62">
        <f t="shared" si="3"/>
        <v>-1.9538593969055094E-3</v>
      </c>
    </row>
    <row r="63" spans="1:12" x14ac:dyDescent="0.2">
      <c r="A63" s="12">
        <v>5</v>
      </c>
      <c r="B63" s="13" t="s">
        <v>25</v>
      </c>
      <c r="C63" s="14" t="s">
        <v>20</v>
      </c>
      <c r="D63" s="12">
        <v>0.23469975059154569</v>
      </c>
      <c r="E63" s="12">
        <v>0.20241773002014773</v>
      </c>
      <c r="F63">
        <f>LN(D63/(D61+D62+D64))</f>
        <v>-1.1819611995249004</v>
      </c>
      <c r="G63">
        <f>LN(E63/(E61+E62+E64))</f>
        <v>-1.3712514566972098</v>
      </c>
      <c r="H63">
        <f t="shared" si="2"/>
        <v>-0.18929025717230941</v>
      </c>
      <c r="K63">
        <f>LN(J49/I49)/LN(2)</f>
        <v>14.877895229779719</v>
      </c>
      <c r="L63">
        <f t="shared" si="3"/>
        <v>-1.2722919085585739E-2</v>
      </c>
    </row>
    <row r="64" spans="1:12" x14ac:dyDescent="0.2">
      <c r="A64" s="36">
        <v>5</v>
      </c>
      <c r="B64" s="37" t="s">
        <v>25</v>
      </c>
      <c r="C64" s="38" t="s">
        <v>21</v>
      </c>
      <c r="D64" s="36">
        <v>0.2594487433650956</v>
      </c>
      <c r="E64" s="36">
        <v>0.49160510409670921</v>
      </c>
      <c r="F64">
        <f>LN(D64/(D61+D62+D63))</f>
        <v>-1.0488356879205389</v>
      </c>
      <c r="G64">
        <f>LN(E64/(E61+E62+E63))</f>
        <v>-3.3582739476137151E-2</v>
      </c>
      <c r="H64">
        <f t="shared" si="2"/>
        <v>1.0152529484444017</v>
      </c>
      <c r="K64">
        <f>LN(J49/I49)/LN(2)</f>
        <v>14.877895229779719</v>
      </c>
      <c r="L64">
        <f t="shared" si="3"/>
        <v>6.8239017197288962E-2</v>
      </c>
    </row>
    <row r="65" spans="1:12" x14ac:dyDescent="0.2">
      <c r="A65" s="15">
        <v>6</v>
      </c>
      <c r="B65" s="16" t="s">
        <v>26</v>
      </c>
      <c r="C65" s="17" t="s">
        <v>15</v>
      </c>
      <c r="D65" s="15">
        <v>0.26170996113724687</v>
      </c>
      <c r="E65" s="15">
        <v>0.35386762360446572</v>
      </c>
      <c r="F65">
        <f>LN(D65/(D66+D67+D68))</f>
        <v>-1.0370998819793722</v>
      </c>
      <c r="G65">
        <f>LN(E65/(E66+E67+E68))</f>
        <v>-0.60208150123203108</v>
      </c>
      <c r="H65">
        <f t="shared" si="2"/>
        <v>0.43501838074734112</v>
      </c>
      <c r="K65">
        <f>LN(J50/I50)/LN(2)</f>
        <v>15.151033043093275</v>
      </c>
      <c r="L65">
        <f t="shared" si="3"/>
        <v>2.8712126724959385E-2</v>
      </c>
    </row>
    <row r="66" spans="1:12" x14ac:dyDescent="0.2">
      <c r="A66" s="15">
        <v>6</v>
      </c>
      <c r="B66" s="16" t="s">
        <v>26</v>
      </c>
      <c r="C66" s="17" t="s">
        <v>14</v>
      </c>
      <c r="D66" s="15">
        <v>0.24473307424831253</v>
      </c>
      <c r="E66" s="15">
        <v>2.3425039872408293E-2</v>
      </c>
      <c r="F66">
        <f>LN(D66/(D65+D67+D68))</f>
        <v>-1.1269031070571069</v>
      </c>
      <c r="G66">
        <f>LN(E66/(E65+E67+E68))</f>
        <v>-3.7302459812004831</v>
      </c>
      <c r="H66">
        <f t="shared" si="2"/>
        <v>-2.603342874143376</v>
      </c>
      <c r="K66">
        <f>LN(J50/I50)/LN(2)</f>
        <v>15.151033043093275</v>
      </c>
      <c r="L66">
        <f t="shared" si="3"/>
        <v>-0.17182609705482305</v>
      </c>
    </row>
    <row r="67" spans="1:12" x14ac:dyDescent="0.2">
      <c r="A67" s="12">
        <v>6</v>
      </c>
      <c r="B67" s="13" t="s">
        <v>26</v>
      </c>
      <c r="C67" s="14" t="s">
        <v>18</v>
      </c>
      <c r="D67" s="12">
        <v>0.25178973205154431</v>
      </c>
      <c r="E67" s="12">
        <v>0.3250598086124401</v>
      </c>
      <c r="F67">
        <f>LN(D67/(D65+D66+D68))</f>
        <v>-1.0890897027663573</v>
      </c>
      <c r="G67">
        <f>LN(E67/(E65+E66+E68))</f>
        <v>-0.73061488969632671</v>
      </c>
      <c r="H67">
        <f t="shared" si="2"/>
        <v>0.3584748130700306</v>
      </c>
      <c r="K67">
        <f>LN(J50/I50)/LN(2)</f>
        <v>15.151033043093275</v>
      </c>
      <c r="L67">
        <f t="shared" si="3"/>
        <v>2.3660090506729133E-2</v>
      </c>
    </row>
    <row r="68" spans="1:12" x14ac:dyDescent="0.2">
      <c r="A68" s="36">
        <v>6</v>
      </c>
      <c r="B68" s="37" t="s">
        <v>26</v>
      </c>
      <c r="C68" s="38" t="s">
        <v>21</v>
      </c>
      <c r="D68" s="36">
        <v>0.24176723256289631</v>
      </c>
      <c r="E68" s="36">
        <v>0.29764752791068583</v>
      </c>
      <c r="F68">
        <f>LN(D68/(D65+D66+D67))</f>
        <v>-1.1430150051846888</v>
      </c>
      <c r="G68">
        <f>LN(E68/(E65+E66+E67))</f>
        <v>-0.85852538080204721</v>
      </c>
      <c r="H68">
        <f t="shared" si="2"/>
        <v>0.28448962438264158</v>
      </c>
      <c r="K68">
        <f>LN(J50/I50)/LN(2)</f>
        <v>15.151033043093275</v>
      </c>
      <c r="L68">
        <f t="shared" si="3"/>
        <v>1.8776912674765011E-2</v>
      </c>
    </row>
    <row r="69" spans="1:12" x14ac:dyDescent="0.2">
      <c r="A69" s="15">
        <v>7</v>
      </c>
      <c r="B69" s="16" t="s">
        <v>27</v>
      </c>
      <c r="C69" s="17" t="s">
        <v>15</v>
      </c>
      <c r="D69" s="15">
        <v>0.26235592889236181</v>
      </c>
      <c r="E69" s="15">
        <v>0.32626325639426074</v>
      </c>
      <c r="F69">
        <f>LN(D69/(D70+D71+D72))</f>
        <v>-1.0337593307421535</v>
      </c>
      <c r="G69">
        <f>LN(E69/(E70+E71+E72))</f>
        <v>-0.72513485605334271</v>
      </c>
      <c r="H69">
        <f t="shared" si="2"/>
        <v>0.30862447468881082</v>
      </c>
      <c r="K69">
        <f>LN(J51/I51)/LN(2)</f>
        <v>15.214913305729254</v>
      </c>
      <c r="L69">
        <f t="shared" si="3"/>
        <v>2.0284340008207388E-2</v>
      </c>
    </row>
    <row r="70" spans="1:12" x14ac:dyDescent="0.2">
      <c r="A70" s="15">
        <v>7</v>
      </c>
      <c r="B70" s="16" t="s">
        <v>27</v>
      </c>
      <c r="C70" s="17" t="s">
        <v>13</v>
      </c>
      <c r="D70" s="15">
        <v>0.24975581168196914</v>
      </c>
      <c r="E70" s="15">
        <v>0.14023705552089832</v>
      </c>
      <c r="F70">
        <f>LN(D70/(D69+D71+D72))</f>
        <v>-1.0999150507074953</v>
      </c>
      <c r="G70">
        <f>LN(E70/(E69+E71+E72))</f>
        <v>-1.8133224609035714</v>
      </c>
      <c r="H70">
        <f t="shared" si="2"/>
        <v>-0.71340741019607612</v>
      </c>
      <c r="K70">
        <f>LN(J51/I51)/LN(2)</f>
        <v>15.214913305729254</v>
      </c>
      <c r="L70">
        <f t="shared" si="3"/>
        <v>-4.6888693734944836E-2</v>
      </c>
    </row>
    <row r="71" spans="1:12" x14ac:dyDescent="0.2">
      <c r="A71" s="12">
        <v>7</v>
      </c>
      <c r="B71" s="13" t="s">
        <v>27</v>
      </c>
      <c r="C71" s="14" t="s">
        <v>19</v>
      </c>
      <c r="D71" s="12">
        <v>0.23715569447157647</v>
      </c>
      <c r="E71" s="12">
        <v>0.26824703680598883</v>
      </c>
      <c r="F71">
        <f>LN(D71/(D69+D70+D72))</f>
        <v>-1.1683370906543427</v>
      </c>
      <c r="G71">
        <f>LN(E71/(E69+E70+E72))</f>
        <v>-1.0035346399658671</v>
      </c>
      <c r="H71">
        <f t="shared" si="2"/>
        <v>0.16480245068847554</v>
      </c>
      <c r="K71">
        <f>LN(J51/I51)/LN(2)</f>
        <v>15.214913305729254</v>
      </c>
      <c r="L71">
        <f t="shared" si="3"/>
        <v>1.0831639154093525E-2</v>
      </c>
    </row>
    <row r="72" spans="1:12" x14ac:dyDescent="0.2">
      <c r="A72" s="36">
        <v>7</v>
      </c>
      <c r="B72" s="37" t="s">
        <v>27</v>
      </c>
      <c r="C72" s="38" t="s">
        <v>21</v>
      </c>
      <c r="D72" s="36">
        <v>0.25073256495409257</v>
      </c>
      <c r="E72" s="36">
        <v>0.26525265127885217</v>
      </c>
      <c r="F72">
        <f>LN(D72/(D69+D70+D71))</f>
        <v>-1.0947090830881561</v>
      </c>
      <c r="G72">
        <f>LN(E72/(E69+E70+E71))</f>
        <v>-1.0188439240426774</v>
      </c>
      <c r="H72">
        <f t="shared" si="2"/>
        <v>7.5865159045478636E-2</v>
      </c>
      <c r="K72">
        <f>LN(J51/I51)/LN(2)</f>
        <v>15.214913305729254</v>
      </c>
      <c r="L72">
        <f t="shared" si="3"/>
        <v>4.9862366956051739E-3</v>
      </c>
    </row>
    <row r="73" spans="1:12" x14ac:dyDescent="0.2">
      <c r="A73" s="15">
        <v>8</v>
      </c>
      <c r="B73" s="16" t="s">
        <v>28</v>
      </c>
      <c r="C73" s="17" t="s">
        <v>18</v>
      </c>
      <c r="D73" s="15">
        <v>0.26610558530986994</v>
      </c>
      <c r="E73" s="15">
        <v>0.34940265858993774</v>
      </c>
      <c r="F73">
        <f>LN(D73/(D74+D75+D76))</f>
        <v>-1.0144720017931217</v>
      </c>
      <c r="G73">
        <f>LN(E73/(E74+E75+E76))</f>
        <v>-0.62166592097828199</v>
      </c>
      <c r="H73">
        <f t="shared" si="2"/>
        <v>0.3928060808148397</v>
      </c>
      <c r="K73">
        <f>LN(J52/I52)/LN(2)</f>
        <v>15.127019428042644</v>
      </c>
      <c r="L73">
        <f t="shared" si="3"/>
        <v>2.596718293933379E-2</v>
      </c>
    </row>
    <row r="74" spans="1:12" x14ac:dyDescent="0.2">
      <c r="A74" s="15">
        <v>8</v>
      </c>
      <c r="B74" s="16" t="s">
        <v>28</v>
      </c>
      <c r="C74" s="17" t="s">
        <v>19</v>
      </c>
      <c r="D74" s="15">
        <v>0.26159143075745983</v>
      </c>
      <c r="E74" s="15">
        <v>0.28335857311122331</v>
      </c>
      <c r="F74">
        <f>LN(D74/(D73+D75+D76))</f>
        <v>-1.0377134262678347</v>
      </c>
      <c r="G74">
        <f>LN(E74/(E73+E75+E76))</f>
        <v>-0.92786247512094122</v>
      </c>
      <c r="H74">
        <f t="shared" si="2"/>
        <v>0.10985095114689347</v>
      </c>
      <c r="K74">
        <f>LN(J52/I52)/LN(2)</f>
        <v>15.127019428042644</v>
      </c>
      <c r="L74">
        <f t="shared" si="3"/>
        <v>7.2619032235293167E-3</v>
      </c>
    </row>
    <row r="75" spans="1:12" x14ac:dyDescent="0.2">
      <c r="A75" s="15">
        <v>8</v>
      </c>
      <c r="B75" s="16" t="s">
        <v>28</v>
      </c>
      <c r="C75" s="17" t="s">
        <v>20</v>
      </c>
      <c r="D75" s="15">
        <v>0.24422341239479725</v>
      </c>
      <c r="E75" s="15">
        <v>0.1193000168265186</v>
      </c>
      <c r="F75">
        <f>LN(D75/(D73+D74+D76))</f>
        <v>-1.1296623825308707</v>
      </c>
      <c r="G75">
        <f>LN(E75/(E73+E74+E76))</f>
        <v>-1.9990755565579637</v>
      </c>
      <c r="H75">
        <f t="shared" si="2"/>
        <v>-0.86941317402709295</v>
      </c>
      <c r="K75">
        <f>LN(J52/I52)/LN(2)</f>
        <v>15.127019428042644</v>
      </c>
      <c r="L75">
        <f t="shared" si="3"/>
        <v>-5.7474189027308629E-2</v>
      </c>
    </row>
    <row r="76" spans="1:12" x14ac:dyDescent="0.2">
      <c r="A76" s="42">
        <v>8</v>
      </c>
      <c r="B76" s="43" t="s">
        <v>28</v>
      </c>
      <c r="C76" s="44" t="s">
        <v>21</v>
      </c>
      <c r="D76" s="42">
        <v>0.22807957153787295</v>
      </c>
      <c r="E76" s="42">
        <v>0.24793875147232036</v>
      </c>
      <c r="F76">
        <f>LN(D76/(D73+D74+D75))</f>
        <v>-1.2191869067303081</v>
      </c>
      <c r="G76">
        <f>LN(E76/(E73+E74+E75))</f>
        <v>-1.109636022350158</v>
      </c>
      <c r="H76">
        <f t="shared" si="2"/>
        <v>0.10955088438015004</v>
      </c>
      <c r="K76">
        <f>LN(J52/I52)/LN(2)</f>
        <v>15.127019428042644</v>
      </c>
      <c r="L76">
        <f t="shared" si="3"/>
        <v>7.2420667469404671E-3</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5</v>
      </c>
    </row>
    <row r="80" spans="1:12" ht="17" thickBot="1" x14ac:dyDescent="0.25">
      <c r="A80" s="3" t="s">
        <v>7</v>
      </c>
      <c r="D80" s="3">
        <v>0</v>
      </c>
      <c r="E80" s="3">
        <v>48</v>
      </c>
    </row>
    <row r="81" spans="1:12" ht="18" thickBot="1" x14ac:dyDescent="0.25">
      <c r="A81" s="3" t="s">
        <v>8</v>
      </c>
      <c r="B81" s="8"/>
      <c r="C81" s="9" t="s">
        <v>9</v>
      </c>
      <c r="D81" s="3" t="s">
        <v>4</v>
      </c>
      <c r="E81" s="3">
        <v>0.02</v>
      </c>
    </row>
    <row r="82" spans="1:12" ht="17" thickBot="1" x14ac:dyDescent="0.25">
      <c r="A82" s="7" t="s">
        <v>10</v>
      </c>
      <c r="B82" s="10" t="s">
        <v>11</v>
      </c>
      <c r="C82" s="11" t="s">
        <v>12</v>
      </c>
      <c r="D82" s="3">
        <v>27</v>
      </c>
      <c r="E82" s="3">
        <v>32</v>
      </c>
      <c r="F82" s="63" t="s">
        <v>31</v>
      </c>
      <c r="G82" s="63" t="s">
        <v>32</v>
      </c>
      <c r="H82" s="63" t="s">
        <v>33</v>
      </c>
      <c r="I82" t="s">
        <v>34</v>
      </c>
      <c r="J82" t="s">
        <v>35</v>
      </c>
      <c r="K82" t="s">
        <v>36</v>
      </c>
      <c r="L82" t="s">
        <v>37</v>
      </c>
    </row>
    <row r="83" spans="1:12" x14ac:dyDescent="0.2">
      <c r="A83" s="12">
        <v>1</v>
      </c>
      <c r="B83" s="13" t="s">
        <v>16</v>
      </c>
      <c r="C83" s="14" t="s">
        <v>17</v>
      </c>
      <c r="D83" s="12">
        <v>0.22725741239892194</v>
      </c>
      <c r="E83" s="12">
        <v>8.5749417551126084E-2</v>
      </c>
      <c r="F83">
        <f>LN(D83/(D84+D85+D86))</f>
        <v>-1.2238626383894156</v>
      </c>
      <c r="G83">
        <f>LN(E83/(E84+E85+E86))</f>
        <v>-2.3666754004913413</v>
      </c>
      <c r="H83">
        <f>G83-F83</f>
        <v>-1.1428127621019257</v>
      </c>
      <c r="I83">
        <v>33207.839999999997</v>
      </c>
      <c r="J83">
        <v>1501335060</v>
      </c>
      <c r="K83">
        <f>LN(J83/I83)/LN(2)</f>
        <v>15.464362574395084</v>
      </c>
      <c r="L83">
        <f>H83/K83</f>
        <v>-7.3899765127993247E-2</v>
      </c>
    </row>
    <row r="84" spans="1:12" x14ac:dyDescent="0.2">
      <c r="A84" s="15">
        <v>1</v>
      </c>
      <c r="B84" s="16" t="s">
        <v>16</v>
      </c>
      <c r="C84" s="17" t="s">
        <v>15</v>
      </c>
      <c r="D84" s="15">
        <v>0.27383760107816713</v>
      </c>
      <c r="E84" s="15">
        <v>0.53811804297178356</v>
      </c>
      <c r="F84">
        <f>LN(D84/(D83+D85+D86))</f>
        <v>-0.97523844590601971</v>
      </c>
      <c r="G84">
        <f>LN(E84/(E83+E85+E86))</f>
        <v>0.15276859265596066</v>
      </c>
      <c r="H84">
        <f t="shared" ref="H84:H114" si="4">G84-F84</f>
        <v>1.1280070385619805</v>
      </c>
      <c r="I84">
        <v>30607.5</v>
      </c>
      <c r="J84">
        <v>1433612500</v>
      </c>
      <c r="K84">
        <f>LN(J83/I83)/LN(2)</f>
        <v>15.464362574395084</v>
      </c>
      <c r="L84">
        <f t="shared" ref="L84:L114" si="5">H84/K84</f>
        <v>7.2942355893133512E-2</v>
      </c>
    </row>
    <row r="85" spans="1:12" x14ac:dyDescent="0.2">
      <c r="A85" s="15">
        <v>1</v>
      </c>
      <c r="B85" s="16" t="s">
        <v>16</v>
      </c>
      <c r="C85" s="17" t="s">
        <v>14</v>
      </c>
      <c r="D85" s="15">
        <v>0.23660714285714285</v>
      </c>
      <c r="E85" s="15">
        <v>8.7690913797566661E-2</v>
      </c>
      <c r="F85">
        <f>LN(D85/(D83+D84+D86))</f>
        <v>-1.1713716429505381</v>
      </c>
      <c r="G85">
        <f>LN(E85/(E83+E84+E86))</f>
        <v>-2.342160554457124</v>
      </c>
      <c r="H85">
        <f t="shared" si="4"/>
        <v>-1.1707889115065859</v>
      </c>
      <c r="I85">
        <v>30563.699999999997</v>
      </c>
      <c r="J85">
        <v>1389211916</v>
      </c>
      <c r="K85">
        <f>LN(J83/I83)/LN(2)</f>
        <v>15.464362574395084</v>
      </c>
      <c r="L85">
        <f t="shared" si="5"/>
        <v>-7.5708837391403661E-2</v>
      </c>
    </row>
    <row r="86" spans="1:12" x14ac:dyDescent="0.2">
      <c r="A86" s="15">
        <v>1</v>
      </c>
      <c r="B86" s="16" t="s">
        <v>16</v>
      </c>
      <c r="C86" s="17" t="s">
        <v>13</v>
      </c>
      <c r="D86" s="15">
        <v>0.26229784366576819</v>
      </c>
      <c r="E86" s="15">
        <v>0.28844162567952369</v>
      </c>
      <c r="F86">
        <f>LN(D86/(D83+D84+D85))</f>
        <v>-1.0340594949674</v>
      </c>
      <c r="G86">
        <f>LN(E86/(E83+E84+E85))</f>
        <v>-0.9029647300423056</v>
      </c>
      <c r="H86">
        <f t="shared" si="4"/>
        <v>0.13109476492509442</v>
      </c>
      <c r="I86">
        <v>32510.519999999997</v>
      </c>
      <c r="J86">
        <v>1489259572</v>
      </c>
      <c r="K86">
        <f>LN(J83/I83)/LN(2)</f>
        <v>15.464362574395084</v>
      </c>
      <c r="L86">
        <f t="shared" si="5"/>
        <v>8.4772174924398671E-3</v>
      </c>
    </row>
    <row r="87" spans="1:12" x14ac:dyDescent="0.2">
      <c r="A87" s="24">
        <v>2</v>
      </c>
      <c r="B87" s="25" t="s">
        <v>22</v>
      </c>
      <c r="C87" s="26" t="s">
        <v>17</v>
      </c>
      <c r="D87" s="24">
        <v>0.25404796064767371</v>
      </c>
      <c r="E87" s="24">
        <v>0.11760305229296028</v>
      </c>
      <c r="F87">
        <f>LN(D87/(D88+D89+D90))</f>
        <v>-1.0771382370830676</v>
      </c>
      <c r="G87">
        <f>LN(E87/(E88+E89+E90))</f>
        <v>-2.0153270188526236</v>
      </c>
      <c r="H87">
        <f t="shared" si="4"/>
        <v>-0.938188781769556</v>
      </c>
      <c r="I87">
        <v>33093.119999999995</v>
      </c>
      <c r="J87">
        <v>1505148144</v>
      </c>
      <c r="K87">
        <f>LN(J84/I84)/LN(2)</f>
        <v>15.51541038487542</v>
      </c>
      <c r="L87">
        <f t="shared" si="5"/>
        <v>-6.0468189915499237E-2</v>
      </c>
    </row>
    <row r="88" spans="1:12" x14ac:dyDescent="0.2">
      <c r="A88" s="12">
        <v>2</v>
      </c>
      <c r="B88" s="13" t="s">
        <v>22</v>
      </c>
      <c r="C88" s="14" t="s">
        <v>14</v>
      </c>
      <c r="D88" s="12">
        <v>0.22832547653207624</v>
      </c>
      <c r="E88" s="12">
        <v>8.5284656242986423E-2</v>
      </c>
      <c r="F88">
        <f>LN(D88/(D87+D89+D90))</f>
        <v>-1.2177907197467648</v>
      </c>
      <c r="G88">
        <f>LN(E88/(E87+E89+E90))</f>
        <v>-2.3726183587556493</v>
      </c>
      <c r="H88">
        <f t="shared" si="4"/>
        <v>-1.1548276390088845</v>
      </c>
      <c r="I88">
        <v>35079.479999999996</v>
      </c>
      <c r="J88">
        <v>1674643556</v>
      </c>
      <c r="K88">
        <f>LN(J84/I84)/LN(2)</f>
        <v>15.51541038487542</v>
      </c>
      <c r="L88">
        <f t="shared" si="5"/>
        <v>-7.44310082918994E-2</v>
      </c>
    </row>
    <row r="89" spans="1:12" x14ac:dyDescent="0.2">
      <c r="A89" s="15">
        <v>2</v>
      </c>
      <c r="B89" s="16" t="s">
        <v>22</v>
      </c>
      <c r="C89" s="17" t="s">
        <v>18</v>
      </c>
      <c r="D89" s="15">
        <v>0.28345972535355607</v>
      </c>
      <c r="E89" s="15">
        <v>0.5253983691179771</v>
      </c>
      <c r="F89">
        <f>LN(D89/(D87+D88+D90))</f>
        <v>-0.92736440511066787</v>
      </c>
      <c r="G89">
        <f>LN(E89/(E87+E88+E90))</f>
        <v>0.10168099284433643</v>
      </c>
      <c r="H89">
        <f t="shared" si="4"/>
        <v>1.0290453979550043</v>
      </c>
      <c r="I89">
        <v>27740.04</v>
      </c>
      <c r="J89">
        <v>1599933204</v>
      </c>
      <c r="K89">
        <f>LN(J84/I84)/LN(2)</f>
        <v>15.51541038487542</v>
      </c>
      <c r="L89">
        <f t="shared" si="5"/>
        <v>6.6324085050185222E-2</v>
      </c>
    </row>
    <row r="90" spans="1:12" x14ac:dyDescent="0.2">
      <c r="A90" s="15">
        <v>2</v>
      </c>
      <c r="B90" s="16" t="s">
        <v>22</v>
      </c>
      <c r="C90" s="17" t="s">
        <v>20</v>
      </c>
      <c r="D90" s="15">
        <v>0.23416683746669401</v>
      </c>
      <c r="E90" s="15">
        <v>0.27171392234607616</v>
      </c>
      <c r="F90">
        <f>LN(D90/(D87+D88+D89))</f>
        <v>-1.184930500601985</v>
      </c>
      <c r="G90">
        <f>LN(E90/(E87+E88+E89))</f>
        <v>-0.98594417808511614</v>
      </c>
      <c r="H90">
        <f t="shared" si="4"/>
        <v>0.19898632251686887</v>
      </c>
      <c r="I90">
        <v>27653.16</v>
      </c>
      <c r="J90">
        <v>1568509572</v>
      </c>
      <c r="K90">
        <f>LN(J84/I84)/LN(2)</f>
        <v>15.51541038487542</v>
      </c>
      <c r="L90">
        <f t="shared" si="5"/>
        <v>1.2825076332550171E-2</v>
      </c>
    </row>
    <row r="91" spans="1:12" x14ac:dyDescent="0.2">
      <c r="A91" s="24">
        <v>3</v>
      </c>
      <c r="B91" s="25" t="s">
        <v>23</v>
      </c>
      <c r="C91" s="26" t="s">
        <v>17</v>
      </c>
      <c r="D91" s="24">
        <v>0.24839458942478482</v>
      </c>
      <c r="E91" s="24">
        <v>0.11830280969173018</v>
      </c>
      <c r="F91">
        <f>LN(D91/(D92+D93+D94))</f>
        <v>-1.1071928981380337</v>
      </c>
      <c r="G91">
        <f>LN(E91/(E92+E93+E94))</f>
        <v>-2.0086011541460933</v>
      </c>
      <c r="H91">
        <f t="shared" si="4"/>
        <v>-0.90140825600805963</v>
      </c>
      <c r="K91">
        <f>LN(J85/I85)/LN(2)</f>
        <v>15.472087960427675</v>
      </c>
      <c r="L91">
        <f t="shared" si="5"/>
        <v>-5.8260285122056867E-2</v>
      </c>
    </row>
    <row r="92" spans="1:12" x14ac:dyDescent="0.2">
      <c r="A92" s="12">
        <v>3</v>
      </c>
      <c r="B92" s="13" t="s">
        <v>23</v>
      </c>
      <c r="C92" s="14" t="s">
        <v>13</v>
      </c>
      <c r="D92" s="12">
        <v>0.24593523705424236</v>
      </c>
      <c r="E92" s="12">
        <v>0.23569559777044713</v>
      </c>
      <c r="F92">
        <f>LN(D92/(D91+D93+D94))</f>
        <v>-1.1204100195552453</v>
      </c>
      <c r="G92">
        <f>LN(E92/(E91+E93+E94))</f>
        <v>-1.1764250095407758</v>
      </c>
      <c r="H92">
        <f t="shared" si="4"/>
        <v>-5.601498998553045E-2</v>
      </c>
      <c r="K92">
        <f>LN(J85/I85)/LN(2)</f>
        <v>15.472087960427675</v>
      </c>
      <c r="L92">
        <f t="shared" si="5"/>
        <v>-3.6203898354764848E-3</v>
      </c>
    </row>
    <row r="93" spans="1:12" x14ac:dyDescent="0.2">
      <c r="A93" s="15">
        <v>3</v>
      </c>
      <c r="B93" s="16" t="s">
        <v>23</v>
      </c>
      <c r="C93" s="17" t="s">
        <v>19</v>
      </c>
      <c r="D93" s="15">
        <v>0.27339800519196611</v>
      </c>
      <c r="E93" s="15">
        <v>0.41667614605846887</v>
      </c>
      <c r="F93">
        <f>LN(D93/(D91+D92+D94))</f>
        <v>-0.97745023721923174</v>
      </c>
      <c r="G93">
        <f>LN(E93/(E91+E92+E94))</f>
        <v>-0.33643323582169171</v>
      </c>
      <c r="H93">
        <f t="shared" si="4"/>
        <v>0.64101700139754003</v>
      </c>
      <c r="K93">
        <f>LN(J85/I85)/LN(2)</f>
        <v>15.472087960427675</v>
      </c>
      <c r="L93">
        <f t="shared" si="5"/>
        <v>4.1430542731985681E-2</v>
      </c>
    </row>
    <row r="94" spans="1:12" x14ac:dyDescent="0.2">
      <c r="A94" s="15">
        <v>3</v>
      </c>
      <c r="B94" s="16" t="s">
        <v>23</v>
      </c>
      <c r="C94" s="17" t="s">
        <v>20</v>
      </c>
      <c r="D94" s="15">
        <v>0.23227216832900668</v>
      </c>
      <c r="E94" s="15">
        <v>0.22932544647935388</v>
      </c>
      <c r="F94">
        <f>LN(D94/(D91+D92+D93))</f>
        <v>-1.1955254610678907</v>
      </c>
      <c r="G94">
        <f>LN(E94/(E91+E92+E93))</f>
        <v>-1.2121240165566425</v>
      </c>
      <c r="H94">
        <f t="shared" si="4"/>
        <v>-1.6598555488751776E-2</v>
      </c>
      <c r="K94">
        <f>LN(J85/I85)/LN(2)</f>
        <v>15.472087960427675</v>
      </c>
      <c r="L94">
        <f t="shared" si="5"/>
        <v>-1.0728064325387253E-3</v>
      </c>
    </row>
    <row r="95" spans="1:12" x14ac:dyDescent="0.2">
      <c r="A95" s="24">
        <v>4</v>
      </c>
      <c r="B95" s="25" t="s">
        <v>24</v>
      </c>
      <c r="C95" s="26" t="s">
        <v>17</v>
      </c>
      <c r="D95" s="24">
        <v>0.22419481539670072</v>
      </c>
      <c r="E95" s="24">
        <v>6.059171597633136E-2</v>
      </c>
      <c r="F95">
        <f>LN(D95/(D96+D97+D98))</f>
        <v>-1.2413860524282883</v>
      </c>
      <c r="G95">
        <f>LN(E95/(E96+E97+E98))</f>
        <v>-2.7410920083035029</v>
      </c>
      <c r="H95">
        <f t="shared" si="4"/>
        <v>-1.4997059558752146</v>
      </c>
      <c r="K95">
        <f>LN(J86/I86)/LN(2)</f>
        <v>15.483329074397258</v>
      </c>
      <c r="L95">
        <f t="shared" si="5"/>
        <v>-9.6859399465653737E-2</v>
      </c>
    </row>
    <row r="96" spans="1:12" x14ac:dyDescent="0.2">
      <c r="A96" s="12">
        <v>4</v>
      </c>
      <c r="B96" s="13" t="s">
        <v>24</v>
      </c>
      <c r="C96" s="14" t="s">
        <v>15</v>
      </c>
      <c r="D96" s="12">
        <v>0.27305577376276513</v>
      </c>
      <c r="E96" s="12">
        <v>0.32875739644970414</v>
      </c>
      <c r="F96">
        <f>LN(D96/(D95+D97+D98))</f>
        <v>-0.97917368308166219</v>
      </c>
      <c r="G96">
        <f>LN(E96/(E95+E97+E98))</f>
        <v>-0.71381054489767437</v>
      </c>
      <c r="H96">
        <f t="shared" si="4"/>
        <v>0.26536313818398782</v>
      </c>
      <c r="K96">
        <f>LN(J86/I86)/LN(2)</f>
        <v>15.483329074397258</v>
      </c>
      <c r="L96">
        <f t="shared" si="5"/>
        <v>1.7138635813326728E-2</v>
      </c>
    </row>
    <row r="97" spans="1:12" x14ac:dyDescent="0.2">
      <c r="A97" s="15">
        <v>4</v>
      </c>
      <c r="B97" s="16" t="s">
        <v>24</v>
      </c>
      <c r="C97" s="17" t="s">
        <v>18</v>
      </c>
      <c r="D97" s="15">
        <v>0.24776119402985075</v>
      </c>
      <c r="E97" s="15">
        <v>0.30449704142011835</v>
      </c>
      <c r="F97">
        <f>LN(D97/(D95+D96+D98))</f>
        <v>-1.1105884797148253</v>
      </c>
      <c r="G97">
        <f>LN(E97/(E95+E96+E98))</f>
        <v>-0.82597389433090618</v>
      </c>
      <c r="H97">
        <f t="shared" si="4"/>
        <v>0.28461458538391915</v>
      </c>
      <c r="K97">
        <f>LN(J86/I86)/LN(2)</f>
        <v>15.483329074397258</v>
      </c>
      <c r="L97">
        <f t="shared" si="5"/>
        <v>1.8382001959420264E-2</v>
      </c>
    </row>
    <row r="98" spans="1:12" x14ac:dyDescent="0.2">
      <c r="A98" s="15">
        <v>4</v>
      </c>
      <c r="B98" s="16" t="s">
        <v>24</v>
      </c>
      <c r="C98" s="17" t="s">
        <v>19</v>
      </c>
      <c r="D98" s="15">
        <v>0.2549882168106834</v>
      </c>
      <c r="E98" s="15">
        <v>0.30615384615384617</v>
      </c>
      <c r="F98">
        <f>LN(D98/(D95+D96+D97))</f>
        <v>-1.0721826991107597</v>
      </c>
      <c r="G98">
        <f>LN(E98/(E95+E96+E97))</f>
        <v>-0.81816251477818591</v>
      </c>
      <c r="H98">
        <f t="shared" si="4"/>
        <v>0.25402018433257378</v>
      </c>
      <c r="K98">
        <f>LN(J86/I86)/LN(2)</f>
        <v>15.483329074397258</v>
      </c>
      <c r="L98">
        <f t="shared" si="5"/>
        <v>1.6406044405050689E-2</v>
      </c>
    </row>
    <row r="99" spans="1:12" x14ac:dyDescent="0.2">
      <c r="A99" s="15">
        <v>5</v>
      </c>
      <c r="B99" s="16" t="s">
        <v>25</v>
      </c>
      <c r="C99" s="17" t="s">
        <v>14</v>
      </c>
      <c r="D99" s="15">
        <v>0.25026141512722205</v>
      </c>
      <c r="E99" s="15">
        <v>9.7494404716414657E-2</v>
      </c>
      <c r="F99">
        <f>LN(D99/(D100+D101+D102))</f>
        <v>-1.0972185602195057</v>
      </c>
      <c r="G99">
        <f>LN(E99/(E100+E101+E102))</f>
        <v>-2.2253799011149007</v>
      </c>
      <c r="H99">
        <f t="shared" si="4"/>
        <v>-1.128161340895395</v>
      </c>
      <c r="K99">
        <f>LN(J87/I87)/LN(2)</f>
        <v>15.473014650964782</v>
      </c>
      <c r="L99">
        <f t="shared" si="5"/>
        <v>-7.2911540921022214E-2</v>
      </c>
    </row>
    <row r="100" spans="1:12" x14ac:dyDescent="0.2">
      <c r="A100" s="15">
        <v>5</v>
      </c>
      <c r="B100" s="16" t="s">
        <v>25</v>
      </c>
      <c r="C100" s="17" t="s">
        <v>13</v>
      </c>
      <c r="D100" s="15">
        <v>0.25730219588706865</v>
      </c>
      <c r="E100" s="15">
        <v>0.26644467492767071</v>
      </c>
      <c r="F100">
        <f>LN(D100/(D99+D101+D102))</f>
        <v>-1.0600379844469459</v>
      </c>
      <c r="G100">
        <f>LN(E100/(E99+E101+E102))</f>
        <v>-1.012736397592948</v>
      </c>
      <c r="H100">
        <f t="shared" si="4"/>
        <v>4.7301586853997879E-2</v>
      </c>
      <c r="K100">
        <f>LN(J87/I87)/LN(2)</f>
        <v>15.473014650964782</v>
      </c>
      <c r="L100">
        <f t="shared" si="5"/>
        <v>3.0570375535092318E-3</v>
      </c>
    </row>
    <row r="101" spans="1:12" x14ac:dyDescent="0.2">
      <c r="A101" s="12">
        <v>5</v>
      </c>
      <c r="B101" s="13" t="s">
        <v>25</v>
      </c>
      <c r="C101" s="14" t="s">
        <v>20</v>
      </c>
      <c r="D101" s="12">
        <v>0.22070407807598458</v>
      </c>
      <c r="E101" s="12">
        <v>0.22266499263060213</v>
      </c>
      <c r="F101">
        <f>LN(D101/(D99+D100+D102))</f>
        <v>-1.2615680568293688</v>
      </c>
      <c r="G101">
        <f>LN(E101/(E99+E100+E102))</f>
        <v>-1.2502030456484081</v>
      </c>
      <c r="H101">
        <f t="shared" si="4"/>
        <v>1.1365011180960671E-2</v>
      </c>
      <c r="K101">
        <f>LN(J87/I87)/LN(2)</f>
        <v>15.473014650964782</v>
      </c>
      <c r="L101">
        <f t="shared" si="5"/>
        <v>7.3450529436757392E-4</v>
      </c>
    </row>
    <row r="102" spans="1:12" x14ac:dyDescent="0.2">
      <c r="A102" s="36">
        <v>5</v>
      </c>
      <c r="B102" s="37" t="s">
        <v>25</v>
      </c>
      <c r="C102" s="38" t="s">
        <v>21</v>
      </c>
      <c r="D102" s="36">
        <v>0.27173231090972466</v>
      </c>
      <c r="E102" s="36">
        <v>0.41339592772531253</v>
      </c>
      <c r="F102">
        <f>LN(D102/(D99+D100+D101))</f>
        <v>-0.98585125477000168</v>
      </c>
      <c r="G102">
        <f>LN(E102/(E99+E100+E101))</f>
        <v>-0.3499443021749441</v>
      </c>
      <c r="H102">
        <f t="shared" si="4"/>
        <v>0.63590695259505758</v>
      </c>
      <c r="K102">
        <f>LN(J87/I87)/LN(2)</f>
        <v>15.473014650964782</v>
      </c>
      <c r="L102">
        <f t="shared" si="5"/>
        <v>4.1097805885901312E-2</v>
      </c>
    </row>
    <row r="103" spans="1:12" x14ac:dyDescent="0.2">
      <c r="A103" s="15">
        <v>6</v>
      </c>
      <c r="B103" s="16" t="s">
        <v>26</v>
      </c>
      <c r="C103" s="17" t="s">
        <v>15</v>
      </c>
      <c r="D103" s="15">
        <v>0.28068259385665528</v>
      </c>
      <c r="E103" s="15">
        <v>0.35002499583402769</v>
      </c>
      <c r="F103">
        <f>LN(D103/(D104+D105+D106))</f>
        <v>-0.94107824363423009</v>
      </c>
      <c r="G103">
        <f>LN(E103/(E104+E105+E106))</f>
        <v>-0.61892933841893105</v>
      </c>
      <c r="H103">
        <f t="shared" si="4"/>
        <v>0.32214890521529904</v>
      </c>
      <c r="K103">
        <f>LN(J88/I88)/LN(2)</f>
        <v>15.542867166207687</v>
      </c>
      <c r="L103">
        <f t="shared" si="5"/>
        <v>2.0726478697295613E-2</v>
      </c>
    </row>
    <row r="104" spans="1:12" x14ac:dyDescent="0.2">
      <c r="A104" s="15">
        <v>6</v>
      </c>
      <c r="B104" s="16" t="s">
        <v>26</v>
      </c>
      <c r="C104" s="17" t="s">
        <v>14</v>
      </c>
      <c r="D104" s="15">
        <v>0.23918088737201365</v>
      </c>
      <c r="E104" s="15">
        <v>7.0404932511248131E-2</v>
      </c>
      <c r="F104">
        <f>LN(D104/(D103+D105+D106))</f>
        <v>-1.1571755160731998</v>
      </c>
      <c r="G104">
        <f>LN(E104/(E103+E105+E106))</f>
        <v>-2.5804857552360057</v>
      </c>
      <c r="H104">
        <f t="shared" si="4"/>
        <v>-1.4233102391628059</v>
      </c>
      <c r="K104">
        <f>LN(J88/I88)/LN(2)</f>
        <v>15.542867166207687</v>
      </c>
      <c r="L104">
        <f t="shared" si="5"/>
        <v>-9.1573210009622708E-2</v>
      </c>
    </row>
    <row r="105" spans="1:12" x14ac:dyDescent="0.2">
      <c r="A105" s="12">
        <v>6</v>
      </c>
      <c r="B105" s="13" t="s">
        <v>26</v>
      </c>
      <c r="C105" s="14" t="s">
        <v>18</v>
      </c>
      <c r="D105" s="12">
        <v>0.24191126279863484</v>
      </c>
      <c r="E105" s="12">
        <v>0.28703549408431928</v>
      </c>
      <c r="F105">
        <f>LN(D105/(D103+D104+D106))</f>
        <v>-1.1422294700765809</v>
      </c>
      <c r="G105">
        <f>LN(E105/(E103+E104+E106))</f>
        <v>-0.90982575697029588</v>
      </c>
      <c r="H105">
        <f t="shared" si="4"/>
        <v>0.23240371310628505</v>
      </c>
      <c r="K105">
        <f>LN(J88/I88)/LN(2)</f>
        <v>15.542867166207687</v>
      </c>
      <c r="L105">
        <f t="shared" si="5"/>
        <v>1.4952435134462348E-2</v>
      </c>
    </row>
    <row r="106" spans="1:12" x14ac:dyDescent="0.2">
      <c r="A106" s="36">
        <v>6</v>
      </c>
      <c r="B106" s="37" t="s">
        <v>26</v>
      </c>
      <c r="C106" s="38" t="s">
        <v>21</v>
      </c>
      <c r="D106" s="36">
        <v>0.23822525597269625</v>
      </c>
      <c r="E106" s="36">
        <v>0.29253457757040491</v>
      </c>
      <c r="F106">
        <f>LN(D106/(D103+D104+D105))</f>
        <v>-1.162434220738829</v>
      </c>
      <c r="G106">
        <f>LN(E106/(E103+E104+E105))</f>
        <v>-0.88310588183093131</v>
      </c>
      <c r="H106">
        <f t="shared" si="4"/>
        <v>0.27932833890789766</v>
      </c>
      <c r="K106">
        <f>LN(J88/I88)/LN(2)</f>
        <v>15.542867166207687</v>
      </c>
      <c r="L106">
        <f t="shared" si="5"/>
        <v>1.7971480803438605E-2</v>
      </c>
    </row>
    <row r="107" spans="1:12" x14ac:dyDescent="0.2">
      <c r="A107" s="15">
        <v>7</v>
      </c>
      <c r="B107" s="16" t="s">
        <v>27</v>
      </c>
      <c r="C107" s="17" t="s">
        <v>15</v>
      </c>
      <c r="D107" s="15">
        <v>0.27153000458085202</v>
      </c>
      <c r="E107" s="15">
        <v>0.32464124641246411</v>
      </c>
      <c r="F107">
        <f>LN(D107/(D108+D109+D110))</f>
        <v>-0.98687379061339875</v>
      </c>
      <c r="G107">
        <f>LN(E107/(E108+E109+E110))</f>
        <v>-0.73252332104154938</v>
      </c>
      <c r="H107">
        <f t="shared" si="4"/>
        <v>0.25435046957184937</v>
      </c>
      <c r="K107">
        <f>LN(J89/I89)/LN(2)</f>
        <v>15.815682281410895</v>
      </c>
      <c r="L107">
        <f t="shared" si="5"/>
        <v>1.6082168637821113E-2</v>
      </c>
    </row>
    <row r="108" spans="1:12" x14ac:dyDescent="0.2">
      <c r="A108" s="15">
        <v>7</v>
      </c>
      <c r="B108" s="16" t="s">
        <v>27</v>
      </c>
      <c r="C108" s="17" t="s">
        <v>13</v>
      </c>
      <c r="D108" s="15">
        <v>0.239120476408612</v>
      </c>
      <c r="E108" s="15">
        <v>0.14481344813448135</v>
      </c>
      <c r="F108">
        <f>LN(D108/(D107+D109+D110))</f>
        <v>-1.1575075217306561</v>
      </c>
      <c r="G108">
        <f>LN(E108/(E107+E109+E110))</f>
        <v>-1.7758732849573076</v>
      </c>
      <c r="H108">
        <f t="shared" si="4"/>
        <v>-0.61836576322665149</v>
      </c>
      <c r="K108">
        <f>LN(J89/I89)/LN(2)</f>
        <v>15.815682281410895</v>
      </c>
      <c r="L108">
        <f t="shared" si="5"/>
        <v>-3.9098266658622323E-2</v>
      </c>
    </row>
    <row r="109" spans="1:12" x14ac:dyDescent="0.2">
      <c r="A109" s="12">
        <v>7</v>
      </c>
      <c r="B109" s="13" t="s">
        <v>27</v>
      </c>
      <c r="C109" s="14" t="s">
        <v>19</v>
      </c>
      <c r="D109" s="12">
        <v>0.23694457169033434</v>
      </c>
      <c r="E109" s="12">
        <v>0.26355063550635505</v>
      </c>
      <c r="F109">
        <f>LN(D109/(D107+D108+D110))</f>
        <v>-1.1695044348169945</v>
      </c>
      <c r="G109">
        <f>LN(E109/(E107+E108+E110))</f>
        <v>-1.0275949673734919</v>
      </c>
      <c r="H109">
        <f t="shared" si="4"/>
        <v>0.14190946744350263</v>
      </c>
      <c r="K109">
        <f>LN(J89/I89)/LN(2)</f>
        <v>15.815682281410895</v>
      </c>
      <c r="L109">
        <f t="shared" si="5"/>
        <v>8.9727060090412421E-3</v>
      </c>
    </row>
    <row r="110" spans="1:12" x14ac:dyDescent="0.2">
      <c r="A110" s="36">
        <v>7</v>
      </c>
      <c r="B110" s="37" t="s">
        <v>27</v>
      </c>
      <c r="C110" s="38" t="s">
        <v>21</v>
      </c>
      <c r="D110" s="36">
        <v>0.25240494732020158</v>
      </c>
      <c r="E110" s="36">
        <v>0.26699466994669946</v>
      </c>
      <c r="F110">
        <f>LN(D110/(D107+D108+D109))</f>
        <v>-1.0858267263711379</v>
      </c>
      <c r="G110">
        <f>LN(E110/(E107+E108+E109))</f>
        <v>-1.0099242779654216</v>
      </c>
      <c r="H110">
        <f t="shared" si="4"/>
        <v>7.590244840571625E-2</v>
      </c>
      <c r="K110">
        <f>LN(J89/I89)/LN(2)</f>
        <v>15.815682281410895</v>
      </c>
      <c r="L110">
        <f t="shared" si="5"/>
        <v>4.7991889983101691E-3</v>
      </c>
    </row>
    <row r="111" spans="1:12" x14ac:dyDescent="0.2">
      <c r="A111" s="15">
        <v>8</v>
      </c>
      <c r="B111" s="16" t="s">
        <v>28</v>
      </c>
      <c r="C111" s="17" t="s">
        <v>18</v>
      </c>
      <c r="D111" s="15">
        <v>0.25396961634194487</v>
      </c>
      <c r="E111" s="15">
        <v>0.28553969223932002</v>
      </c>
      <c r="F111">
        <f>LN(D111/(D112+D113+D114))</f>
        <v>-1.0775516889761108</v>
      </c>
      <c r="G111">
        <f>LN(E111/(E112+E113+E114))</f>
        <v>-0.91714639681687593</v>
      </c>
      <c r="H111">
        <f t="shared" si="4"/>
        <v>0.16040529215923482</v>
      </c>
      <c r="K111">
        <f>LN(J90/I90)/LN(2)</f>
        <v>15.79159045737609</v>
      </c>
      <c r="L111">
        <f t="shared" si="5"/>
        <v>1.0157640080154887E-2</v>
      </c>
    </row>
    <row r="112" spans="1:12" x14ac:dyDescent="0.2">
      <c r="A112" s="15">
        <v>8</v>
      </c>
      <c r="B112" s="16" t="s">
        <v>28</v>
      </c>
      <c r="C112" s="17" t="s">
        <v>19</v>
      </c>
      <c r="D112" s="15">
        <v>0.27697193373959317</v>
      </c>
      <c r="E112" s="15">
        <v>0.31042719848897282</v>
      </c>
      <c r="F112">
        <f>LN(D112/(D111+D113+D114))</f>
        <v>-0.95953186176184968</v>
      </c>
      <c r="G112">
        <f>LN(E112/(E111+E113+E114))</f>
        <v>-0.79812286913909547</v>
      </c>
      <c r="H112">
        <f t="shared" si="4"/>
        <v>0.16140899262275421</v>
      </c>
      <c r="K112">
        <f>LN(J90/I90)/LN(2)</f>
        <v>15.79159045737609</v>
      </c>
      <c r="L112">
        <f t="shared" si="5"/>
        <v>1.0221199255288546E-2</v>
      </c>
    </row>
    <row r="113" spans="1:12" x14ac:dyDescent="0.2">
      <c r="A113" s="15">
        <v>8</v>
      </c>
      <c r="B113" s="16" t="s">
        <v>28</v>
      </c>
      <c r="C113" s="17" t="s">
        <v>20</v>
      </c>
      <c r="D113" s="15">
        <v>0.22435842416959917</v>
      </c>
      <c r="E113" s="15">
        <v>0.12832620409977225</v>
      </c>
      <c r="F113">
        <f>LN(D113/(D111+D112+D114))</f>
        <v>-1.2404456457177886</v>
      </c>
      <c r="G113">
        <f>LN(E113/(E111+E112+E114))</f>
        <v>-1.915839775043229</v>
      </c>
      <c r="H113">
        <f t="shared" si="4"/>
        <v>-0.67539412932544041</v>
      </c>
      <c r="K113">
        <f>LN(J90/I90)/LN(2)</f>
        <v>15.79159045737609</v>
      </c>
      <c r="L113">
        <f t="shared" si="5"/>
        <v>-4.2769227782877992E-2</v>
      </c>
    </row>
    <row r="114" spans="1:12" x14ac:dyDescent="0.2">
      <c r="A114" s="42">
        <v>8</v>
      </c>
      <c r="B114" s="43" t="s">
        <v>28</v>
      </c>
      <c r="C114" s="44" t="s">
        <v>21</v>
      </c>
      <c r="D114" s="42">
        <v>0.24470002574886285</v>
      </c>
      <c r="E114" s="42">
        <v>0.27570690517193486</v>
      </c>
      <c r="F114">
        <f>LN(D114/(D111+D112+D113))</f>
        <v>-1.1270819115536252</v>
      </c>
      <c r="G114">
        <f>LN(E114/(E111+E112+E113))</f>
        <v>-0.96585777389704408</v>
      </c>
      <c r="H114">
        <f t="shared" si="4"/>
        <v>0.16122413765658117</v>
      </c>
      <c r="K114">
        <f>LN(J90/I90)/LN(2)</f>
        <v>15.79159045737609</v>
      </c>
      <c r="L114">
        <f t="shared" si="5"/>
        <v>1.0209493343419062E-2</v>
      </c>
    </row>
    <row r="115" spans="1:12" ht="21" thickBot="1" x14ac:dyDescent="0.3">
      <c r="A115" s="1" t="s">
        <v>0</v>
      </c>
      <c r="D115" s="45" t="s">
        <v>29</v>
      </c>
      <c r="E115" s="45"/>
    </row>
    <row r="116" spans="1:12" ht="18" thickTop="1" thickBot="1" x14ac:dyDescent="0.25">
      <c r="A116" s="3" t="s">
        <v>2</v>
      </c>
      <c r="D116" s="5">
        <v>4</v>
      </c>
      <c r="E116" s="3">
        <v>4</v>
      </c>
    </row>
    <row r="117" spans="1:12" ht="17" thickBot="1" x14ac:dyDescent="0.25">
      <c r="A117" s="3" t="s">
        <v>3</v>
      </c>
      <c r="D117" s="7" t="s">
        <v>5</v>
      </c>
      <c r="E117" s="3" t="s">
        <v>5</v>
      </c>
    </row>
    <row r="118" spans="1:12" ht="17" thickBot="1" x14ac:dyDescent="0.25">
      <c r="A118" s="3" t="s">
        <v>7</v>
      </c>
      <c r="D118" s="7">
        <v>0</v>
      </c>
      <c r="E118" s="3">
        <v>24</v>
      </c>
    </row>
    <row r="119" spans="1:12" ht="18" thickBot="1" x14ac:dyDescent="0.25">
      <c r="A119" s="3" t="s">
        <v>8</v>
      </c>
      <c r="B119" s="8"/>
      <c r="C119" s="9" t="s">
        <v>9</v>
      </c>
      <c r="D119" s="7" t="s">
        <v>4</v>
      </c>
      <c r="E119" s="3">
        <v>0.02</v>
      </c>
    </row>
    <row r="120" spans="1:12" ht="17" thickBot="1" x14ac:dyDescent="0.25">
      <c r="A120" s="7" t="s">
        <v>10</v>
      </c>
      <c r="B120" s="10" t="s">
        <v>11</v>
      </c>
      <c r="C120" s="11" t="s">
        <v>12</v>
      </c>
      <c r="D120" s="3">
        <v>40</v>
      </c>
      <c r="E120" s="3">
        <v>42</v>
      </c>
      <c r="F120" s="63" t="s">
        <v>31</v>
      </c>
      <c r="G120" s="63" t="s">
        <v>32</v>
      </c>
      <c r="H120" s="63" t="s">
        <v>33</v>
      </c>
      <c r="I120" t="s">
        <v>34</v>
      </c>
      <c r="J120" t="s">
        <v>35</v>
      </c>
      <c r="K120" t="s">
        <v>36</v>
      </c>
      <c r="L120" t="s">
        <v>37</v>
      </c>
    </row>
    <row r="121" spans="1:12" x14ac:dyDescent="0.2">
      <c r="A121" s="12">
        <v>1</v>
      </c>
      <c r="B121" s="13" t="s">
        <v>16</v>
      </c>
      <c r="C121" s="14" t="s">
        <v>17</v>
      </c>
      <c r="D121" s="12">
        <v>0.26643030093393283</v>
      </c>
      <c r="E121" s="12">
        <v>7.1309954088111693E-2</v>
      </c>
      <c r="F121">
        <f>LN(D121/(D122+D123+D124))</f>
        <v>-1.0128099412110672</v>
      </c>
      <c r="G121">
        <f>LN(E121/(E122+E123+E124))</f>
        <v>-2.5667391142165945</v>
      </c>
      <c r="H121">
        <f>G121-F121</f>
        <v>-1.5539291730055274</v>
      </c>
      <c r="I121">
        <v>36402.239999999998</v>
      </c>
      <c r="J121">
        <v>1569307420</v>
      </c>
      <c r="K121">
        <f>LN(J121/I121)/LN(2)</f>
        <v>15.395741242728297</v>
      </c>
      <c r="L121">
        <f>H121/K121</f>
        <v>-0.10093240387106907</v>
      </c>
    </row>
    <row r="122" spans="1:12" x14ac:dyDescent="0.2">
      <c r="A122" s="15">
        <v>1</v>
      </c>
      <c r="B122" s="16" t="s">
        <v>16</v>
      </c>
      <c r="C122" s="17" t="s">
        <v>15</v>
      </c>
      <c r="D122" s="15">
        <v>0.263057765479073</v>
      </c>
      <c r="E122" s="15">
        <v>0.55348246556608383</v>
      </c>
      <c r="F122">
        <f>LN(D122/(D121+D123+D124))</f>
        <v>-1.0301358612406191</v>
      </c>
      <c r="G122">
        <f>LN(E122/(E121+E123+E124))</f>
        <v>0.21475140205871765</v>
      </c>
      <c r="H122">
        <f t="shared" ref="H122:H152" si="6">G122-F122</f>
        <v>1.2448872632993366</v>
      </c>
      <c r="I122">
        <v>36114.239999999998</v>
      </c>
      <c r="J122">
        <v>1682323828</v>
      </c>
      <c r="K122">
        <f>LN(J121/I121)/LN(2)</f>
        <v>15.395741242728297</v>
      </c>
      <c r="L122">
        <f t="shared" ref="L122:L152" si="7">H122/K122</f>
        <v>8.0859196298023045E-2</v>
      </c>
    </row>
    <row r="123" spans="1:12" x14ac:dyDescent="0.2">
      <c r="A123" s="15">
        <v>1</v>
      </c>
      <c r="B123" s="16" t="s">
        <v>16</v>
      </c>
      <c r="C123" s="17" t="s">
        <v>14</v>
      </c>
      <c r="D123" s="15">
        <v>0.23062953995157384</v>
      </c>
      <c r="E123" s="15">
        <v>7.1603008693953307E-2</v>
      </c>
      <c r="F123">
        <f>LN(D123/(D121+D122+D124))</f>
        <v>-1.2047598960627532</v>
      </c>
      <c r="G123">
        <f>LN(E123/(E121+E122+E124))</f>
        <v>-2.5623223397157746</v>
      </c>
      <c r="H123">
        <f t="shared" si="6"/>
        <v>-1.3575624436530214</v>
      </c>
      <c r="I123">
        <v>34681.560000000005</v>
      </c>
      <c r="J123">
        <v>1498168068</v>
      </c>
      <c r="K123">
        <f>LN(J121/I121)/LN(2)</f>
        <v>15.395741242728297</v>
      </c>
      <c r="L123">
        <f t="shared" si="7"/>
        <v>-8.8177790354473776E-2</v>
      </c>
    </row>
    <row r="124" spans="1:12" x14ac:dyDescent="0.2">
      <c r="A124" s="15">
        <v>1</v>
      </c>
      <c r="B124" s="16" t="s">
        <v>16</v>
      </c>
      <c r="C124" s="17" t="s">
        <v>13</v>
      </c>
      <c r="D124" s="15">
        <v>0.23988239363542027</v>
      </c>
      <c r="E124" s="15">
        <v>0.30360457165185112</v>
      </c>
      <c r="F124">
        <f>LN(D124/(D121+D122+D123))</f>
        <v>-1.1533243898044456</v>
      </c>
      <c r="G124">
        <f>LN(E124/(E121+E122+E123))</f>
        <v>-0.8301915396300904</v>
      </c>
      <c r="H124">
        <f t="shared" si="6"/>
        <v>0.32313285017435522</v>
      </c>
      <c r="I124">
        <v>40538.58</v>
      </c>
      <c r="J124">
        <v>1863131444.0000002</v>
      </c>
      <c r="K124">
        <f>LN(J121/I121)/LN(2)</f>
        <v>15.395741242728297</v>
      </c>
      <c r="L124">
        <f t="shared" si="7"/>
        <v>2.0988456812820043E-2</v>
      </c>
    </row>
    <row r="125" spans="1:12" x14ac:dyDescent="0.2">
      <c r="A125" s="24">
        <v>2</v>
      </c>
      <c r="B125" s="25" t="s">
        <v>22</v>
      </c>
      <c r="C125" s="26" t="s">
        <v>17</v>
      </c>
      <c r="D125" s="24">
        <v>0.25012251298637656</v>
      </c>
      <c r="E125" s="24">
        <v>6.1794228356336259E-2</v>
      </c>
      <c r="F125">
        <f>LN(D125/(D126+D127+D128))</f>
        <v>-1.0979589927671711</v>
      </c>
      <c r="G125">
        <f>LN(E125/(E126+E127+E128))</f>
        <v>-2.7201593298919593</v>
      </c>
      <c r="H125">
        <f t="shared" si="6"/>
        <v>-1.6222003371247882</v>
      </c>
      <c r="I125">
        <v>39975.18</v>
      </c>
      <c r="J125">
        <v>1682489452</v>
      </c>
      <c r="K125">
        <f>LN(J122/I122)/LN(2)</f>
        <v>15.507528098825988</v>
      </c>
      <c r="L125">
        <f t="shared" si="7"/>
        <v>-0.10460728020525711</v>
      </c>
    </row>
    <row r="126" spans="1:12" x14ac:dyDescent="0.2">
      <c r="A126" s="12">
        <v>2</v>
      </c>
      <c r="B126" s="13" t="s">
        <v>22</v>
      </c>
      <c r="C126" s="14" t="s">
        <v>14</v>
      </c>
      <c r="D126" s="12">
        <v>0.23179457022444372</v>
      </c>
      <c r="E126" s="12">
        <v>4.4071518193224524E-2</v>
      </c>
      <c r="F126">
        <f>LN(D126/(D125+D127+D128))</f>
        <v>-1.1982056778335439</v>
      </c>
      <c r="G126">
        <f>LN(E126/(E125+E127+E128))</f>
        <v>-3.0768693725816276</v>
      </c>
      <c r="H126">
        <f t="shared" si="6"/>
        <v>-1.8786636947480837</v>
      </c>
      <c r="I126">
        <v>37896.18</v>
      </c>
      <c r="J126">
        <v>1912970900</v>
      </c>
      <c r="K126">
        <f>LN(J122/I122)/LN(2)</f>
        <v>15.507528098825988</v>
      </c>
      <c r="L126">
        <f t="shared" si="7"/>
        <v>-0.12114527104357203</v>
      </c>
    </row>
    <row r="127" spans="1:12" x14ac:dyDescent="0.2">
      <c r="A127" s="15">
        <v>2</v>
      </c>
      <c r="B127" s="16" t="s">
        <v>22</v>
      </c>
      <c r="C127" s="17" t="s">
        <v>18</v>
      </c>
      <c r="D127" s="15">
        <v>0.26413799862785453</v>
      </c>
      <c r="E127" s="15">
        <v>0.62202007528230863</v>
      </c>
      <c r="F127">
        <f>LN(D127/(D125+D126+D128))</f>
        <v>-1.0245709143633017</v>
      </c>
      <c r="G127">
        <f>LN(E127/(E125+E126+E128))</f>
        <v>0.49813128259504086</v>
      </c>
      <c r="H127">
        <f t="shared" si="6"/>
        <v>1.5227021969583425</v>
      </c>
      <c r="I127">
        <v>37572.660000000003</v>
      </c>
      <c r="J127">
        <v>1872988672</v>
      </c>
      <c r="K127">
        <f>LN(J122/I122)/LN(2)</f>
        <v>15.507528098825988</v>
      </c>
      <c r="L127">
        <f t="shared" si="7"/>
        <v>9.8191161560662918E-2</v>
      </c>
    </row>
    <row r="128" spans="1:12" x14ac:dyDescent="0.2">
      <c r="A128" s="15">
        <v>2</v>
      </c>
      <c r="B128" s="16" t="s">
        <v>22</v>
      </c>
      <c r="C128" s="17" t="s">
        <v>20</v>
      </c>
      <c r="D128" s="15">
        <v>0.25394491816132508</v>
      </c>
      <c r="E128" s="15">
        <v>0.27211417816813049</v>
      </c>
      <c r="F128">
        <f>LN(D128/(D125+D126+D127))</f>
        <v>-1.0776820478539302</v>
      </c>
      <c r="G128">
        <f>LN(E128/(E125+E126+E127))</f>
        <v>-0.98392244686021613</v>
      </c>
      <c r="H128">
        <f t="shared" si="6"/>
        <v>9.3759600993714054E-2</v>
      </c>
      <c r="I128">
        <v>38292.179999999993</v>
      </c>
      <c r="J128">
        <v>1824506055.9999998</v>
      </c>
      <c r="K128">
        <f>LN(J122/I122)/LN(2)</f>
        <v>15.507528098825988</v>
      </c>
      <c r="L128">
        <f t="shared" si="7"/>
        <v>6.0460700374814873E-3</v>
      </c>
    </row>
    <row r="129" spans="1:12" x14ac:dyDescent="0.2">
      <c r="A129" s="24">
        <v>3</v>
      </c>
      <c r="B129" s="25" t="s">
        <v>23</v>
      </c>
      <c r="C129" s="26" t="s">
        <v>17</v>
      </c>
      <c r="D129" s="24">
        <v>0.24368777954119175</v>
      </c>
      <c r="E129" s="24">
        <v>6.6276803118908378E-2</v>
      </c>
      <c r="F129">
        <f>LN(D129/(D130+D131+D132))</f>
        <v>-1.1325664670755515</v>
      </c>
      <c r="G129">
        <f>LN(E129/(E130+E131+E132))</f>
        <v>-2.6453400727947538</v>
      </c>
      <c r="H129">
        <f t="shared" si="6"/>
        <v>-1.5127736057192023</v>
      </c>
      <c r="K129">
        <f>LN(J123/I123)/LN(2)</f>
        <v>15.398671158801315</v>
      </c>
      <c r="L129">
        <f t="shared" si="7"/>
        <v>-9.8240529336491245E-2</v>
      </c>
    </row>
    <row r="130" spans="1:12" x14ac:dyDescent="0.2">
      <c r="A130" s="12">
        <v>3</v>
      </c>
      <c r="B130" s="13" t="s">
        <v>23</v>
      </c>
      <c r="C130" s="14" t="s">
        <v>13</v>
      </c>
      <c r="D130" s="12">
        <v>0.23546385802914438</v>
      </c>
      <c r="E130" s="12">
        <v>0.23229369720597792</v>
      </c>
      <c r="F130">
        <f>LN(D130/(D129+D131+D132))</f>
        <v>-1.1777118669687099</v>
      </c>
      <c r="G130">
        <f>LN(E130/(E129+E131+E132))</f>
        <v>-1.1954047344929002</v>
      </c>
      <c r="H130">
        <f t="shared" si="6"/>
        <v>-1.7692867524190303E-2</v>
      </c>
      <c r="K130">
        <f>LN(J123/I123)/LN(2)</f>
        <v>15.398671158801315</v>
      </c>
      <c r="L130">
        <f t="shared" si="7"/>
        <v>-1.1489866457780487E-3</v>
      </c>
    </row>
    <row r="131" spans="1:12" x14ac:dyDescent="0.2">
      <c r="A131" s="15">
        <v>3</v>
      </c>
      <c r="B131" s="16" t="s">
        <v>23</v>
      </c>
      <c r="C131" s="17" t="s">
        <v>19</v>
      </c>
      <c r="D131" s="15">
        <v>0.28293175587938246</v>
      </c>
      <c r="E131" s="15">
        <v>0.4889538661468486</v>
      </c>
      <c r="F131">
        <f>LN(D131/(D129+D130+D132))</f>
        <v>-0.92996529289432828</v>
      </c>
      <c r="G131">
        <f>LN(E131/(E129+E130+E132))</f>
        <v>-4.4191725875301617E-2</v>
      </c>
      <c r="H131">
        <f t="shared" si="6"/>
        <v>0.88577356701902665</v>
      </c>
      <c r="K131">
        <f>LN(J123/I123)/LN(2)</f>
        <v>15.398671158801315</v>
      </c>
      <c r="L131">
        <f t="shared" si="7"/>
        <v>5.7522727635673357E-2</v>
      </c>
    </row>
    <row r="132" spans="1:12" x14ac:dyDescent="0.2">
      <c r="A132" s="15">
        <v>3</v>
      </c>
      <c r="B132" s="16" t="s">
        <v>23</v>
      </c>
      <c r="C132" s="17" t="s">
        <v>20</v>
      </c>
      <c r="D132" s="15">
        <v>0.23791660655028135</v>
      </c>
      <c r="E132" s="15">
        <v>0.2124756335282651</v>
      </c>
      <c r="F132">
        <f>LN(D132/(D129+D130+D131))</f>
        <v>-1.1641357702974786</v>
      </c>
      <c r="G132">
        <f>LN(E132/(E129+E130+E131))</f>
        <v>-1.3100669957320064</v>
      </c>
      <c r="H132">
        <f t="shared" si="6"/>
        <v>-0.14593122543452774</v>
      </c>
      <c r="K132">
        <f>LN(J123/I123)/LN(2)</f>
        <v>15.398671158801315</v>
      </c>
      <c r="L132">
        <f t="shared" si="7"/>
        <v>-9.4768713436106343E-3</v>
      </c>
    </row>
    <row r="133" spans="1:12" x14ac:dyDescent="0.2">
      <c r="A133" s="24">
        <v>4</v>
      </c>
      <c r="B133" s="25" t="s">
        <v>24</v>
      </c>
      <c r="C133" s="26" t="s">
        <v>17</v>
      </c>
      <c r="D133" s="24">
        <v>0.24330755502676979</v>
      </c>
      <c r="E133" s="24">
        <v>3.2019704433497539E-2</v>
      </c>
      <c r="F133">
        <f>LN(D133/(D134+D135+D136))</f>
        <v>-1.1346305878572658</v>
      </c>
      <c r="G133">
        <f>LN(E133/(E134+E135+E136))</f>
        <v>-3.4088602544077244</v>
      </c>
      <c r="H133">
        <f t="shared" si="6"/>
        <v>-2.2742296665504584</v>
      </c>
      <c r="K133">
        <f>LN(J124/I124)/LN(2)</f>
        <v>15.488074380053678</v>
      </c>
      <c r="L133">
        <f t="shared" si="7"/>
        <v>-0.14683747060766481</v>
      </c>
    </row>
    <row r="134" spans="1:12" x14ac:dyDescent="0.2">
      <c r="A134" s="12">
        <v>4</v>
      </c>
      <c r="B134" s="13" t="s">
        <v>24</v>
      </c>
      <c r="C134" s="14" t="s">
        <v>15</v>
      </c>
      <c r="D134" s="12">
        <v>0.25877453896490188</v>
      </c>
      <c r="E134" s="12">
        <v>0.33389778325123154</v>
      </c>
      <c r="F134">
        <f>LN(D134/(D133+D135+D136))</f>
        <v>-1.0523476682587141</v>
      </c>
      <c r="G134">
        <f>LN(E134/(E133+E135+E136))</f>
        <v>-0.69060822939801025</v>
      </c>
      <c r="H134">
        <f t="shared" si="6"/>
        <v>0.36173943886070381</v>
      </c>
      <c r="K134">
        <f>LN(J124/I124)/LN(2)</f>
        <v>15.488074380053678</v>
      </c>
      <c r="L134">
        <f t="shared" si="7"/>
        <v>2.3355998298056346E-2</v>
      </c>
    </row>
    <row r="135" spans="1:12" x14ac:dyDescent="0.2">
      <c r="A135" s="15">
        <v>4</v>
      </c>
      <c r="B135" s="16" t="s">
        <v>24</v>
      </c>
      <c r="C135" s="17" t="s">
        <v>18</v>
      </c>
      <c r="D135" s="15">
        <v>0.23051754907792982</v>
      </c>
      <c r="E135" s="15">
        <v>0.29510467980295568</v>
      </c>
      <c r="F135">
        <f>LN(D135/(D133+D134+D136))</f>
        <v>-1.2053911528326822</v>
      </c>
      <c r="G135">
        <f>LN(E135/(E133+E134+E136))</f>
        <v>-0.8707191696114509</v>
      </c>
      <c r="H135">
        <f t="shared" si="6"/>
        <v>0.33467198322123126</v>
      </c>
      <c r="K135">
        <f>LN(J124/I124)/LN(2)</f>
        <v>15.488074380053678</v>
      </c>
      <c r="L135">
        <f t="shared" si="7"/>
        <v>2.1608366218349176E-2</v>
      </c>
    </row>
    <row r="136" spans="1:12" x14ac:dyDescent="0.2">
      <c r="A136" s="15">
        <v>4</v>
      </c>
      <c r="B136" s="16" t="s">
        <v>24</v>
      </c>
      <c r="C136" s="17" t="s">
        <v>19</v>
      </c>
      <c r="D136" s="15">
        <v>0.2674003569303986</v>
      </c>
      <c r="E136" s="15">
        <v>0.33897783251231528</v>
      </c>
      <c r="F136">
        <f>LN(D136/(D133+D134+D135))</f>
        <v>-1.0078523636489178</v>
      </c>
      <c r="G136">
        <f>LN(E136/(E133+E134+E135))</f>
        <v>-0.66785266115610131</v>
      </c>
      <c r="H136">
        <f t="shared" si="6"/>
        <v>0.33999970249281652</v>
      </c>
      <c r="K136">
        <f>LN(J124/I124)/LN(2)</f>
        <v>15.488074380053678</v>
      </c>
      <c r="L136">
        <f t="shared" si="7"/>
        <v>2.1952354705287655E-2</v>
      </c>
    </row>
    <row r="137" spans="1:12" x14ac:dyDescent="0.2">
      <c r="A137" s="15">
        <v>5</v>
      </c>
      <c r="B137" s="16" t="s">
        <v>25</v>
      </c>
      <c r="C137" s="17" t="s">
        <v>14</v>
      </c>
      <c r="D137" s="15">
        <v>0.25008501666326599</v>
      </c>
      <c r="E137" s="15">
        <v>6.1795902233348708E-2</v>
      </c>
      <c r="F137">
        <f>LN(D137/(D138+D139+D140))</f>
        <v>-1.0981589178483571</v>
      </c>
      <c r="G137">
        <f>LN(E137/(E138+E139+E140))</f>
        <v>-2.7201304582132031</v>
      </c>
      <c r="H137">
        <f t="shared" si="6"/>
        <v>-1.621971540364846</v>
      </c>
      <c r="K137">
        <f>LN(J125/I125)/LN(2)</f>
        <v>15.361133404760638</v>
      </c>
      <c r="L137">
        <f t="shared" si="7"/>
        <v>-0.10558931412327775</v>
      </c>
    </row>
    <row r="138" spans="1:12" x14ac:dyDescent="0.2">
      <c r="A138" s="15">
        <v>5</v>
      </c>
      <c r="B138" s="16" t="s">
        <v>25</v>
      </c>
      <c r="C138" s="17" t="s">
        <v>13</v>
      </c>
      <c r="D138" s="15">
        <v>0.26389172277766443</v>
      </c>
      <c r="E138" s="15">
        <v>0.28295671651623955</v>
      </c>
      <c r="F138">
        <f>LN(D138/(D137+D139+D140))</f>
        <v>-1.0258383456778271</v>
      </c>
      <c r="G138">
        <f>LN(E138/(E137+E139+E140))</f>
        <v>-0.92984226548478099</v>
      </c>
      <c r="H138">
        <f t="shared" si="6"/>
        <v>9.5996080193046063E-2</v>
      </c>
      <c r="K138">
        <f>LN(J125/I125)/LN(2)</f>
        <v>15.361133404760638</v>
      </c>
      <c r="L138">
        <f t="shared" si="7"/>
        <v>6.2492836735143177E-3</v>
      </c>
    </row>
    <row r="139" spans="1:12" x14ac:dyDescent="0.2">
      <c r="A139" s="12">
        <v>5</v>
      </c>
      <c r="B139" s="13" t="s">
        <v>25</v>
      </c>
      <c r="C139" s="14" t="s">
        <v>20</v>
      </c>
      <c r="D139" s="12">
        <v>0.21825477793647552</v>
      </c>
      <c r="E139" s="12">
        <v>0.20699650833388228</v>
      </c>
      <c r="F139">
        <f>LN(D139/(D137+D138+D140))</f>
        <v>-1.2758657979578301</v>
      </c>
      <c r="G139">
        <f>LN(E139/(E137+E138+E140))</f>
        <v>-1.3431256995641687</v>
      </c>
      <c r="H139">
        <f t="shared" si="6"/>
        <v>-6.7259901606338657E-2</v>
      </c>
      <c r="K139">
        <f>LN(J125/I125)/LN(2)</f>
        <v>15.361133404760638</v>
      </c>
      <c r="L139">
        <f t="shared" si="7"/>
        <v>-4.3785767517319938E-3</v>
      </c>
    </row>
    <row r="140" spans="1:12" x14ac:dyDescent="0.2">
      <c r="A140" s="36">
        <v>5</v>
      </c>
      <c r="B140" s="37" t="s">
        <v>25</v>
      </c>
      <c r="C140" s="38" t="s">
        <v>21</v>
      </c>
      <c r="D140" s="36">
        <v>0.26776848262259401</v>
      </c>
      <c r="E140" s="36">
        <v>0.44825087291652943</v>
      </c>
      <c r="F140">
        <f>LN(D140/(D137+D138+D139))</f>
        <v>-1.0059740081771651</v>
      </c>
      <c r="G140">
        <f>LN(E140/(E137+E138+E139))</f>
        <v>-0.20774040317751447</v>
      </c>
      <c r="H140">
        <f t="shared" si="6"/>
        <v>0.79823360499965057</v>
      </c>
      <c r="K140">
        <f>LN(J125/I125)/LN(2)</f>
        <v>15.361133404760638</v>
      </c>
      <c r="L140">
        <f t="shared" si="7"/>
        <v>5.1964499231044139E-2</v>
      </c>
    </row>
    <row r="141" spans="1:12" x14ac:dyDescent="0.2">
      <c r="A141" s="15">
        <v>6</v>
      </c>
      <c r="B141" s="16" t="s">
        <v>26</v>
      </c>
      <c r="C141" s="17" t="s">
        <v>15</v>
      </c>
      <c r="D141" s="15">
        <v>0.27053190382013115</v>
      </c>
      <c r="E141" s="15">
        <v>0.34386490535203595</v>
      </c>
      <c r="F141">
        <f>LN(D141/(D142+D143+D144))</f>
        <v>-0.99192559797473701</v>
      </c>
      <c r="G141">
        <f>LN(E141/(E142+E143+E144))</f>
        <v>-0.64611784146535634</v>
      </c>
      <c r="H141">
        <f t="shared" si="6"/>
        <v>0.34580775650938067</v>
      </c>
      <c r="K141">
        <f>LN(J126/I126)/LN(2)</f>
        <v>15.623402972507572</v>
      </c>
      <c r="L141">
        <f t="shared" si="7"/>
        <v>2.2133958723198587E-2</v>
      </c>
    </row>
    <row r="142" spans="1:12" x14ac:dyDescent="0.2">
      <c r="A142" s="15">
        <v>6</v>
      </c>
      <c r="B142" s="16" t="s">
        <v>26</v>
      </c>
      <c r="C142" s="17" t="s">
        <v>14</v>
      </c>
      <c r="D142" s="15">
        <v>0.24128239825127512</v>
      </c>
      <c r="E142" s="15">
        <v>3.7450633256162331E-2</v>
      </c>
      <c r="F142">
        <f>LN(D142/(D141+D143+D144))</f>
        <v>-1.1456616174825156</v>
      </c>
      <c r="G142">
        <f>LN(E142/(E141+E143+E144))</f>
        <v>-3.2465617357730157</v>
      </c>
      <c r="H142">
        <f t="shared" si="6"/>
        <v>-2.1009001182905003</v>
      </c>
      <c r="K142">
        <f>LN(J126/I126)/LN(2)</f>
        <v>15.623402972507572</v>
      </c>
      <c r="L142">
        <f t="shared" si="7"/>
        <v>-0.13447135185512685</v>
      </c>
    </row>
    <row r="143" spans="1:12" x14ac:dyDescent="0.2">
      <c r="A143" s="12">
        <v>6</v>
      </c>
      <c r="B143" s="13" t="s">
        <v>26</v>
      </c>
      <c r="C143" s="14" t="s">
        <v>18</v>
      </c>
      <c r="D143" s="12">
        <v>0.24076194441553023</v>
      </c>
      <c r="E143" s="12">
        <v>0.31526623995642111</v>
      </c>
      <c r="F143">
        <f>LN(D143/(D141+D142+D144))</f>
        <v>-1.148506709137187</v>
      </c>
      <c r="G143">
        <f>LN(E143/(E141+E142+E144))</f>
        <v>-0.77561260318980341</v>
      </c>
      <c r="H143">
        <f t="shared" si="6"/>
        <v>0.37289410594738359</v>
      </c>
      <c r="K143">
        <f>LN(J126/I126)/LN(2)</f>
        <v>15.623402972507572</v>
      </c>
      <c r="L143">
        <f t="shared" si="7"/>
        <v>2.3867662288655268E-2</v>
      </c>
    </row>
    <row r="144" spans="1:12" x14ac:dyDescent="0.2">
      <c r="A144" s="36">
        <v>6</v>
      </c>
      <c r="B144" s="37" t="s">
        <v>26</v>
      </c>
      <c r="C144" s="38" t="s">
        <v>21</v>
      </c>
      <c r="D144" s="36">
        <v>0.24742375351306339</v>
      </c>
      <c r="E144" s="36">
        <v>0.30341822143538061</v>
      </c>
      <c r="F144">
        <f>LN(D144/(D141+D142+D143))</f>
        <v>-1.1123998477926162</v>
      </c>
      <c r="G144">
        <f>LN(E144/(E141+E142+E143))</f>
        <v>-0.83107307733855229</v>
      </c>
      <c r="H144">
        <f t="shared" si="6"/>
        <v>0.28132677045406396</v>
      </c>
      <c r="K144">
        <f>LN(J126/I126)/LN(2)</f>
        <v>15.623402972507572</v>
      </c>
      <c r="L144">
        <f t="shared" si="7"/>
        <v>1.8006753775033094E-2</v>
      </c>
    </row>
    <row r="145" spans="1:12" x14ac:dyDescent="0.2">
      <c r="A145" s="15">
        <v>7</v>
      </c>
      <c r="B145" s="16" t="s">
        <v>27</v>
      </c>
      <c r="C145" s="17" t="s">
        <v>15</v>
      </c>
      <c r="D145" s="15">
        <v>0.26109285127362364</v>
      </c>
      <c r="E145" s="15">
        <v>0.29886214882690565</v>
      </c>
      <c r="F145">
        <f>LN(D145/(D146+D147+D148))</f>
        <v>-1.0402961725061699</v>
      </c>
      <c r="G145">
        <f>LN(E145/(E146+E147+E148))</f>
        <v>-0.8527220906552756</v>
      </c>
      <c r="H145">
        <f t="shared" si="6"/>
        <v>0.1875740818508943</v>
      </c>
      <c r="K145">
        <f>LN(J127/I127)/LN(2)</f>
        <v>15.605299391635448</v>
      </c>
      <c r="L145">
        <f t="shared" si="7"/>
        <v>1.2019896391826698E-2</v>
      </c>
    </row>
    <row r="146" spans="1:12" x14ac:dyDescent="0.2">
      <c r="A146" s="15">
        <v>7</v>
      </c>
      <c r="B146" s="16" t="s">
        <v>27</v>
      </c>
      <c r="C146" s="17" t="s">
        <v>13</v>
      </c>
      <c r="D146" s="15">
        <v>0.25164338537387015</v>
      </c>
      <c r="E146" s="15">
        <v>0.14278521800422919</v>
      </c>
      <c r="F146">
        <f>LN(D146/(D145+D147+D148))</f>
        <v>-1.0898666740297365</v>
      </c>
      <c r="G146">
        <f>LN(E146/(E145+E147+E148))</f>
        <v>-1.7923469787919843</v>
      </c>
      <c r="H146">
        <f t="shared" si="6"/>
        <v>-0.70248030476224788</v>
      </c>
      <c r="K146">
        <f>LN(J127/I127)/LN(2)</f>
        <v>15.605299391635448</v>
      </c>
      <c r="L146">
        <f t="shared" si="7"/>
        <v>-4.5015496795837336E-2</v>
      </c>
    </row>
    <row r="147" spans="1:12" x14ac:dyDescent="0.2">
      <c r="A147" s="12">
        <v>7</v>
      </c>
      <c r="B147" s="13" t="s">
        <v>27</v>
      </c>
      <c r="C147" s="14" t="s">
        <v>19</v>
      </c>
      <c r="D147" s="12">
        <v>0.24876746096959745</v>
      </c>
      <c r="E147" s="12">
        <v>0.29181351324136551</v>
      </c>
      <c r="F147">
        <f>LN(D147/(D145+D146+D148))</f>
        <v>-1.1051966745962887</v>
      </c>
      <c r="G147">
        <f>LN(E147/(E145+E146+E148))</f>
        <v>-0.88659251342739009</v>
      </c>
      <c r="H147">
        <f t="shared" si="6"/>
        <v>0.21860416116889858</v>
      </c>
      <c r="K147">
        <f>LN(J127/I127)/LN(2)</f>
        <v>15.605299391635448</v>
      </c>
      <c r="L147">
        <f t="shared" si="7"/>
        <v>1.4008328560877978E-2</v>
      </c>
    </row>
    <row r="148" spans="1:12" x14ac:dyDescent="0.2">
      <c r="A148" s="36">
        <v>7</v>
      </c>
      <c r="B148" s="37" t="s">
        <v>27</v>
      </c>
      <c r="C148" s="38" t="s">
        <v>21</v>
      </c>
      <c r="D148" s="36">
        <v>0.23849630238290878</v>
      </c>
      <c r="E148" s="36">
        <v>0.26653911992749973</v>
      </c>
      <c r="F148">
        <f>LN(D148/(D145+D146+D147))</f>
        <v>-1.1609412214528407</v>
      </c>
      <c r="G148">
        <f>LN(E148/(E145+E146+E147))</f>
        <v>-1.0122532386203973</v>
      </c>
      <c r="H148">
        <f t="shared" si="6"/>
        <v>0.14868798283244344</v>
      </c>
      <c r="K148">
        <f>LN(J127/I127)/LN(2)</f>
        <v>15.605299391635448</v>
      </c>
      <c r="L148">
        <f t="shared" si="7"/>
        <v>9.5280442304196532E-3</v>
      </c>
    </row>
    <row r="149" spans="1:12" x14ac:dyDescent="0.2">
      <c r="A149" s="15">
        <v>8</v>
      </c>
      <c r="B149" s="16" t="s">
        <v>28</v>
      </c>
      <c r="C149" s="17" t="s">
        <v>18</v>
      </c>
      <c r="D149" s="15">
        <v>0.25290403056053634</v>
      </c>
      <c r="E149" s="15">
        <v>0.3110236220472441</v>
      </c>
      <c r="F149">
        <f>LN(D149/(D150+D151+D152))</f>
        <v>-1.0831835591084586</v>
      </c>
      <c r="G149">
        <f>LN(E149/(E150+E151+E152))</f>
        <v>-0.79533812145649241</v>
      </c>
      <c r="H149">
        <f t="shared" si="6"/>
        <v>0.28784543765196624</v>
      </c>
      <c r="K149">
        <f>LN(J128/I128)/LN(2)</f>
        <v>15.540096617897579</v>
      </c>
      <c r="L149">
        <f t="shared" si="7"/>
        <v>1.8522757272979484E-2</v>
      </c>
    </row>
    <row r="150" spans="1:12" x14ac:dyDescent="0.2">
      <c r="A150" s="15">
        <v>8</v>
      </c>
      <c r="B150" s="16" t="s">
        <v>28</v>
      </c>
      <c r="C150" s="17" t="s">
        <v>19</v>
      </c>
      <c r="D150" s="15">
        <v>0.26841818040071724</v>
      </c>
      <c r="E150" s="15">
        <v>0.29690469725767038</v>
      </c>
      <c r="F150">
        <f>LN(D150/(D149+D151+D152))</f>
        <v>-1.0026629269947875</v>
      </c>
      <c r="G150">
        <f>LN(E150/(E149+E151+E152))</f>
        <v>-0.86208124574712353</v>
      </c>
      <c r="H150">
        <f t="shared" si="6"/>
        <v>0.14058168124766401</v>
      </c>
      <c r="K150">
        <f>LN(J128/I128)/LN(2)</f>
        <v>15.540096617897579</v>
      </c>
      <c r="L150">
        <f t="shared" si="7"/>
        <v>9.0463839900297438E-3</v>
      </c>
    </row>
    <row r="151" spans="1:12" x14ac:dyDescent="0.2">
      <c r="A151" s="15">
        <v>8</v>
      </c>
      <c r="B151" s="16" t="s">
        <v>28</v>
      </c>
      <c r="C151" s="17" t="s">
        <v>20</v>
      </c>
      <c r="D151" s="15">
        <v>0.24315896156544789</v>
      </c>
      <c r="E151" s="15">
        <v>0.12340483301656259</v>
      </c>
      <c r="F151">
        <f>LN(D151/(D149+D150+D152))</f>
        <v>-1.1354378502386886</v>
      </c>
      <c r="G151">
        <f>LN(E151/(E149+E150+E152))</f>
        <v>-1.960574998448988</v>
      </c>
      <c r="H151">
        <f t="shared" si="6"/>
        <v>-0.82513714821029938</v>
      </c>
      <c r="K151">
        <f>LN(J128/I128)/LN(2)</f>
        <v>15.540096617897579</v>
      </c>
      <c r="L151">
        <f t="shared" si="7"/>
        <v>-5.3097298459520922E-2</v>
      </c>
    </row>
    <row r="152" spans="1:12" x14ac:dyDescent="0.2">
      <c r="A152" s="42">
        <v>8</v>
      </c>
      <c r="B152" s="43" t="s">
        <v>28</v>
      </c>
      <c r="C152" s="44" t="s">
        <v>21</v>
      </c>
      <c r="D152" s="42">
        <v>0.23551882747329844</v>
      </c>
      <c r="E152" s="42">
        <v>0.26866684767852289</v>
      </c>
      <c r="F152">
        <f>LN(D152/(D149+D150+D151))</f>
        <v>-1.1774065408245069</v>
      </c>
      <c r="G152">
        <f>LN(E152/(E149+E150+E151))</f>
        <v>-1.0013969770779683</v>
      </c>
      <c r="H152">
        <f t="shared" si="6"/>
        <v>0.17600956374653864</v>
      </c>
      <c r="K152">
        <f>LN(J128/I128)/LN(2)</f>
        <v>15.540096617897579</v>
      </c>
      <c r="L152">
        <f t="shared" si="7"/>
        <v>1.132615633443539E-2</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70" t="s">
        <v>58</v>
      </c>
      <c r="G158" s="63" t="s">
        <v>59</v>
      </c>
    </row>
    <row r="159" spans="1:12" x14ac:dyDescent="0.2">
      <c r="A159" s="12">
        <v>1</v>
      </c>
      <c r="B159" s="13" t="s">
        <v>16</v>
      </c>
      <c r="C159" s="14" t="s">
        <v>17</v>
      </c>
      <c r="D159">
        <v>-0.25938375012788129</v>
      </c>
      <c r="E159">
        <f t="shared" ref="E159:E190" si="8">AVERAGE(L7,L83,L121,L45)</f>
        <v>-9.9564526183029078E-2</v>
      </c>
      <c r="F159" s="71">
        <f t="shared" ref="F159:F190" si="9">_xlfn.STDEV.S(L7,L45,L83,L121)</f>
        <v>1.9837994510856015E-2</v>
      </c>
      <c r="G159">
        <v>1</v>
      </c>
    </row>
    <row r="160" spans="1:12" x14ac:dyDescent="0.2">
      <c r="A160" s="15">
        <v>1</v>
      </c>
      <c r="B160" s="16" t="s">
        <v>16</v>
      </c>
      <c r="C160" s="17" t="s">
        <v>15</v>
      </c>
      <c r="D160">
        <v>0.54336290497606865</v>
      </c>
      <c r="E160">
        <f t="shared" si="8"/>
        <v>8.0112425379535418E-2</v>
      </c>
      <c r="F160" s="71">
        <f t="shared" si="9"/>
        <v>7.3319619278809723E-3</v>
      </c>
      <c r="G160">
        <v>5</v>
      </c>
    </row>
    <row r="161" spans="1:7" x14ac:dyDescent="0.2">
      <c r="A161" s="15">
        <v>1</v>
      </c>
      <c r="B161" s="16" t="s">
        <v>16</v>
      </c>
      <c r="C161" s="17" t="s">
        <v>14</v>
      </c>
      <c r="D161">
        <v>-0.25938375012788129</v>
      </c>
      <c r="E161">
        <f t="shared" si="8"/>
        <v>-9.367445885376742E-2</v>
      </c>
      <c r="F161" s="71">
        <f t="shared" si="9"/>
        <v>1.7940803257388949E-2</v>
      </c>
      <c r="G161">
        <v>2</v>
      </c>
    </row>
    <row r="162" spans="1:7" x14ac:dyDescent="0.2">
      <c r="A162" s="15">
        <v>1</v>
      </c>
      <c r="B162" s="16" t="s">
        <v>16</v>
      </c>
      <c r="C162" s="17" t="s">
        <v>13</v>
      </c>
      <c r="D162">
        <v>-2.4595404720306302E-2</v>
      </c>
      <c r="E162">
        <f t="shared" si="8"/>
        <v>1.7193746625286777E-2</v>
      </c>
      <c r="F162" s="71">
        <f t="shared" si="9"/>
        <v>6.1244810789594598E-3</v>
      </c>
      <c r="G162">
        <v>4</v>
      </c>
    </row>
    <row r="163" spans="1:7" x14ac:dyDescent="0.2">
      <c r="A163" s="24">
        <v>2</v>
      </c>
      <c r="B163" s="25" t="s">
        <v>22</v>
      </c>
      <c r="C163" s="26" t="s">
        <v>17</v>
      </c>
      <c r="D163">
        <v>-0.30102999566398125</v>
      </c>
      <c r="E163">
        <f t="shared" si="8"/>
        <v>-9.5990952821113182E-2</v>
      </c>
      <c r="F163" s="71">
        <f t="shared" si="9"/>
        <v>2.4126433930020057E-2</v>
      </c>
      <c r="G163">
        <v>1</v>
      </c>
    </row>
    <row r="164" spans="1:7" x14ac:dyDescent="0.2">
      <c r="A164" s="12">
        <v>2</v>
      </c>
      <c r="B164" s="13" t="s">
        <v>22</v>
      </c>
      <c r="C164" s="14" t="s">
        <v>14</v>
      </c>
      <c r="D164">
        <v>-0.30102999566398125</v>
      </c>
      <c r="E164">
        <f t="shared" si="8"/>
        <v>-0.11351435911113932</v>
      </c>
      <c r="F164" s="71">
        <f t="shared" si="9"/>
        <v>2.6605493174617311E-2</v>
      </c>
      <c r="G164">
        <v>2</v>
      </c>
    </row>
    <row r="165" spans="1:7" x14ac:dyDescent="0.2">
      <c r="A165" s="15">
        <v>2</v>
      </c>
      <c r="B165" s="16" t="s">
        <v>22</v>
      </c>
      <c r="C165" s="17" t="s">
        <v>18</v>
      </c>
      <c r="D165">
        <v>0.90308998699194365</v>
      </c>
      <c r="E165">
        <f t="shared" si="8"/>
        <v>9.1967255507050233E-2</v>
      </c>
      <c r="F165" s="71">
        <f t="shared" si="9"/>
        <v>1.7251886051122954E-2</v>
      </c>
      <c r="G165">
        <v>6</v>
      </c>
    </row>
    <row r="166" spans="1:7" x14ac:dyDescent="0.2">
      <c r="A166" s="15">
        <v>2</v>
      </c>
      <c r="B166" s="16" t="s">
        <v>22</v>
      </c>
      <c r="C166" s="17" t="s">
        <v>20</v>
      </c>
      <c r="D166">
        <v>-0.30102999566398125</v>
      </c>
      <c r="E166">
        <f t="shared" si="8"/>
        <v>5.1830712789958568E-3</v>
      </c>
      <c r="F166" s="71">
        <f t="shared" si="9"/>
        <v>5.640202633977371E-3</v>
      </c>
      <c r="G166">
        <v>3</v>
      </c>
    </row>
    <row r="167" spans="1:7" x14ac:dyDescent="0.2">
      <c r="A167" s="24">
        <v>3</v>
      </c>
      <c r="B167" s="25" t="s">
        <v>23</v>
      </c>
      <c r="C167" s="26" t="s">
        <v>17</v>
      </c>
      <c r="D167">
        <v>-0.4600704139038686</v>
      </c>
      <c r="E167">
        <f t="shared" si="8"/>
        <v>-9.5407863290129957E-2</v>
      </c>
      <c r="F167" s="71">
        <f t="shared" si="9"/>
        <v>2.5836657717775945E-2</v>
      </c>
      <c r="G167">
        <v>1</v>
      </c>
    </row>
    <row r="168" spans="1:7" x14ac:dyDescent="0.2">
      <c r="A168" s="12">
        <v>3</v>
      </c>
      <c r="B168" s="13" t="s">
        <v>23</v>
      </c>
      <c r="C168" s="14" t="s">
        <v>13</v>
      </c>
      <c r="D168">
        <v>-0.22528206849629373</v>
      </c>
      <c r="E168">
        <f t="shared" si="8"/>
        <v>-3.3266280960325668E-4</v>
      </c>
      <c r="F168" s="71">
        <f t="shared" si="9"/>
        <v>6.3309488329195435E-3</v>
      </c>
      <c r="G168">
        <v>4</v>
      </c>
    </row>
    <row r="169" spans="1:7" x14ac:dyDescent="0.2">
      <c r="A169" s="15">
        <v>3</v>
      </c>
      <c r="B169" s="16" t="s">
        <v>23</v>
      </c>
      <c r="C169" s="17" t="s">
        <v>19</v>
      </c>
      <c r="D169">
        <v>1.1454228963040309</v>
      </c>
      <c r="E169">
        <f t="shared" si="8"/>
        <v>5.1502637059342771E-2</v>
      </c>
      <c r="F169" s="71">
        <f t="shared" si="9"/>
        <v>9.7472803144611972E-3</v>
      </c>
      <c r="G169">
        <v>7</v>
      </c>
    </row>
    <row r="170" spans="1:7" x14ac:dyDescent="0.2">
      <c r="A170" s="15">
        <v>3</v>
      </c>
      <c r="B170" s="16" t="s">
        <v>23</v>
      </c>
      <c r="C170" s="17" t="s">
        <v>20</v>
      </c>
      <c r="D170">
        <v>-0.46007041390386871</v>
      </c>
      <c r="E170">
        <f t="shared" si="8"/>
        <v>-9.8515447278142449E-4</v>
      </c>
      <c r="F170" s="71">
        <f t="shared" si="9"/>
        <v>6.6719971391769363E-3</v>
      </c>
      <c r="G170">
        <v>3</v>
      </c>
    </row>
    <row r="171" spans="1:7" x14ac:dyDescent="0.2">
      <c r="A171" s="24">
        <v>4</v>
      </c>
      <c r="B171" s="25" t="s">
        <v>24</v>
      </c>
      <c r="C171" s="26" t="s">
        <v>17</v>
      </c>
      <c r="D171">
        <v>-0.90308998699194354</v>
      </c>
      <c r="E171">
        <f t="shared" si="8"/>
        <v>-0.13353583115218118</v>
      </c>
      <c r="F171" s="71">
        <f t="shared" si="9"/>
        <v>2.4729325339291956E-2</v>
      </c>
      <c r="G171">
        <v>1</v>
      </c>
    </row>
    <row r="172" spans="1:7" x14ac:dyDescent="0.2">
      <c r="A172" s="12">
        <v>4</v>
      </c>
      <c r="B172" s="13" t="s">
        <v>24</v>
      </c>
      <c r="C172" s="14" t="s">
        <v>15</v>
      </c>
      <c r="D172">
        <v>-0.10034333188799371</v>
      </c>
      <c r="E172">
        <f t="shared" si="8"/>
        <v>1.9259619510582821E-2</v>
      </c>
      <c r="F172" s="71">
        <f t="shared" si="9"/>
        <v>5.6948781079430594E-3</v>
      </c>
      <c r="G172">
        <v>5</v>
      </c>
    </row>
    <row r="173" spans="1:7" x14ac:dyDescent="0.2">
      <c r="A173" s="15">
        <v>4</v>
      </c>
      <c r="B173" s="16" t="s">
        <v>24</v>
      </c>
      <c r="C173" s="17" t="s">
        <v>18</v>
      </c>
      <c r="D173">
        <v>0.30102999566398114</v>
      </c>
      <c r="E173">
        <f t="shared" si="8"/>
        <v>2.6390601816781181E-2</v>
      </c>
      <c r="F173" s="71">
        <f t="shared" si="9"/>
        <v>1.1178646594005625E-2</v>
      </c>
      <c r="G173">
        <v>6</v>
      </c>
    </row>
    <row r="174" spans="1:7" x14ac:dyDescent="0.2">
      <c r="A174" s="36">
        <v>4</v>
      </c>
      <c r="B174" s="37" t="s">
        <v>24</v>
      </c>
      <c r="C174" s="38" t="s">
        <v>19</v>
      </c>
      <c r="D174">
        <v>0.70240332321595611</v>
      </c>
      <c r="E174">
        <f t="shared" si="8"/>
        <v>1.7971929095179355E-2</v>
      </c>
      <c r="F174" s="71">
        <f t="shared" si="9"/>
        <v>4.4019263768740428E-3</v>
      </c>
      <c r="G174">
        <v>7</v>
      </c>
    </row>
    <row r="175" spans="1:7" x14ac:dyDescent="0.2">
      <c r="A175" s="15">
        <v>5</v>
      </c>
      <c r="B175" s="16" t="s">
        <v>25</v>
      </c>
      <c r="C175" s="17" t="s">
        <v>14</v>
      </c>
      <c r="D175">
        <v>-0.66075707767985614</v>
      </c>
      <c r="E175">
        <f t="shared" si="8"/>
        <v>-0.10146312863752359</v>
      </c>
      <c r="F175" s="71">
        <f t="shared" si="9"/>
        <v>2.1900292831348579E-2</v>
      </c>
      <c r="G175">
        <v>2</v>
      </c>
    </row>
    <row r="176" spans="1:7" x14ac:dyDescent="0.2">
      <c r="A176" s="15">
        <v>5</v>
      </c>
      <c r="B176" s="16" t="s">
        <v>25</v>
      </c>
      <c r="C176" s="17" t="s">
        <v>13</v>
      </c>
      <c r="D176">
        <v>-0.4259687322722811</v>
      </c>
      <c r="E176">
        <f t="shared" si="8"/>
        <v>7.4194798678079799E-4</v>
      </c>
      <c r="F176" s="71">
        <f t="shared" si="9"/>
        <v>4.804163968232281E-3</v>
      </c>
      <c r="G176">
        <v>4</v>
      </c>
    </row>
    <row r="177" spans="1:7" x14ac:dyDescent="0.2">
      <c r="A177" s="12">
        <v>5</v>
      </c>
      <c r="B177" s="13" t="s">
        <v>25</v>
      </c>
      <c r="C177" s="14" t="s">
        <v>20</v>
      </c>
      <c r="D177">
        <v>-0.66075707767985614</v>
      </c>
      <c r="E177">
        <f t="shared" si="8"/>
        <v>-3.9850332116062011E-3</v>
      </c>
      <c r="F177" s="71">
        <f t="shared" si="9"/>
        <v>6.2781194413425246E-3</v>
      </c>
      <c r="G177">
        <v>3</v>
      </c>
    </row>
    <row r="178" spans="1:7" x14ac:dyDescent="0.2">
      <c r="A178" s="36">
        <v>5</v>
      </c>
      <c r="B178" s="37" t="s">
        <v>25</v>
      </c>
      <c r="C178" s="38" t="s">
        <v>21</v>
      </c>
      <c r="D178">
        <v>1.7474828876319934</v>
      </c>
      <c r="E178">
        <f t="shared" si="8"/>
        <v>5.4081858107128358E-2</v>
      </c>
      <c r="F178" s="71">
        <f t="shared" si="9"/>
        <v>1.1171176990374329E-2</v>
      </c>
      <c r="G178">
        <v>8</v>
      </c>
    </row>
    <row r="179" spans="1:7" x14ac:dyDescent="0.2">
      <c r="A179" s="15">
        <v>6</v>
      </c>
      <c r="B179" s="16" t="s">
        <v>26</v>
      </c>
      <c r="C179" s="17" t="s">
        <v>15</v>
      </c>
      <c r="D179">
        <v>-0.3010299956639812</v>
      </c>
      <c r="E179">
        <f t="shared" si="8"/>
        <v>2.0156635342364861E-2</v>
      </c>
      <c r="F179" s="71">
        <f t="shared" si="9"/>
        <v>8.1792415967162947E-3</v>
      </c>
      <c r="G179">
        <v>5</v>
      </c>
    </row>
    <row r="180" spans="1:7" x14ac:dyDescent="0.2">
      <c r="A180" s="15">
        <v>6</v>
      </c>
      <c r="B180" s="16" t="s">
        <v>26</v>
      </c>
      <c r="C180" s="17" t="s">
        <v>14</v>
      </c>
      <c r="D180">
        <v>-1.103776650767931</v>
      </c>
      <c r="E180">
        <f t="shared" si="8"/>
        <v>-0.13572712813841009</v>
      </c>
      <c r="F180" s="71">
        <f t="shared" si="9"/>
        <v>3.3371497950001966E-2</v>
      </c>
      <c r="G180">
        <v>2</v>
      </c>
    </row>
    <row r="181" spans="1:7" x14ac:dyDescent="0.2">
      <c r="A181" s="12">
        <v>6</v>
      </c>
      <c r="B181" s="13" t="s">
        <v>26</v>
      </c>
      <c r="C181" s="14" t="s">
        <v>18</v>
      </c>
      <c r="D181">
        <v>0.1003433318879937</v>
      </c>
      <c r="E181">
        <f t="shared" si="8"/>
        <v>2.6058900372929891E-2</v>
      </c>
      <c r="F181" s="71">
        <f t="shared" si="9"/>
        <v>1.1258921048071241E-2</v>
      </c>
      <c r="G181">
        <v>6</v>
      </c>
    </row>
    <row r="182" spans="1:7" x14ac:dyDescent="0.2">
      <c r="A182" s="36">
        <v>6</v>
      </c>
      <c r="B182" s="37" t="s">
        <v>26</v>
      </c>
      <c r="C182" s="38" t="s">
        <v>21</v>
      </c>
      <c r="D182">
        <v>1.3044633145439186</v>
      </c>
      <c r="E182">
        <f t="shared" si="8"/>
        <v>1.6936885447435178E-2</v>
      </c>
      <c r="F182" s="71">
        <f t="shared" si="9"/>
        <v>2.6557933235849237E-3</v>
      </c>
      <c r="G182">
        <v>8</v>
      </c>
    </row>
    <row r="183" spans="1:7" x14ac:dyDescent="0.2">
      <c r="A183" s="15">
        <v>7</v>
      </c>
      <c r="B183" s="16" t="s">
        <v>27</v>
      </c>
      <c r="C183" s="17" t="s">
        <v>15</v>
      </c>
      <c r="D183">
        <v>-0.46007041390386866</v>
      </c>
      <c r="E183">
        <f t="shared" si="8"/>
        <v>1.4487008543487452E-2</v>
      </c>
      <c r="F183" s="71">
        <f t="shared" si="9"/>
        <v>4.7081345390727102E-3</v>
      </c>
      <c r="G183">
        <v>5</v>
      </c>
    </row>
    <row r="184" spans="1:7" x14ac:dyDescent="0.2">
      <c r="A184" s="15">
        <v>7</v>
      </c>
      <c r="B184" s="16" t="s">
        <v>27</v>
      </c>
      <c r="C184" s="17" t="s">
        <v>13</v>
      </c>
      <c r="D184">
        <v>-1.0280287236002437</v>
      </c>
      <c r="E184">
        <f t="shared" si="8"/>
        <v>-4.2072075322282333E-2</v>
      </c>
      <c r="F184" s="71">
        <f t="shared" si="9"/>
        <v>4.6048919707932234E-3</v>
      </c>
      <c r="G184">
        <v>4</v>
      </c>
    </row>
    <row r="185" spans="1:7" x14ac:dyDescent="0.2">
      <c r="A185" s="12">
        <v>7</v>
      </c>
      <c r="B185" s="13" t="s">
        <v>27</v>
      </c>
      <c r="C185" s="14" t="s">
        <v>19</v>
      </c>
      <c r="D185">
        <v>0.34267624120008122</v>
      </c>
      <c r="E185">
        <f t="shared" si="8"/>
        <v>1.0839461477091814E-2</v>
      </c>
      <c r="F185" s="71">
        <f t="shared" si="9"/>
        <v>2.2510546072327712E-3</v>
      </c>
      <c r="G185">
        <v>7</v>
      </c>
    </row>
    <row r="186" spans="1:7" x14ac:dyDescent="0.2">
      <c r="A186" s="36">
        <v>7</v>
      </c>
      <c r="B186" s="37" t="s">
        <v>27</v>
      </c>
      <c r="C186" s="38" t="s">
        <v>21</v>
      </c>
      <c r="D186">
        <v>1.1454228963040309</v>
      </c>
      <c r="E186">
        <f t="shared" si="8"/>
        <v>7.6677556967829352E-3</v>
      </c>
      <c r="F186" s="71">
        <f t="shared" si="9"/>
        <v>3.2911242056966961E-3</v>
      </c>
      <c r="G186">
        <v>8</v>
      </c>
    </row>
    <row r="187" spans="1:7" x14ac:dyDescent="0.2">
      <c r="A187" s="15">
        <v>8</v>
      </c>
      <c r="B187" s="16" t="s">
        <v>28</v>
      </c>
      <c r="C187" s="17" t="s">
        <v>18</v>
      </c>
      <c r="D187">
        <v>-0.10034333188799371</v>
      </c>
      <c r="E187">
        <f t="shared" si="8"/>
        <v>1.9486961970191834E-2</v>
      </c>
      <c r="F187" s="71">
        <f t="shared" si="9"/>
        <v>6.9402329733241038E-3</v>
      </c>
      <c r="G187">
        <v>6</v>
      </c>
    </row>
    <row r="188" spans="1:7" x14ac:dyDescent="0.2">
      <c r="A188" s="15">
        <v>8</v>
      </c>
      <c r="B188" s="16" t="s">
        <v>28</v>
      </c>
      <c r="C188" s="17" t="s">
        <v>19</v>
      </c>
      <c r="D188">
        <v>0.3010299956639812</v>
      </c>
      <c r="E188">
        <f t="shared" si="8"/>
        <v>7.3889217958429971E-3</v>
      </c>
      <c r="F188" s="71">
        <f t="shared" si="9"/>
        <v>3.1526943759022036E-3</v>
      </c>
      <c r="G188">
        <v>7</v>
      </c>
    </row>
    <row r="189" spans="1:7" x14ac:dyDescent="0.2">
      <c r="A189" s="15">
        <v>8</v>
      </c>
      <c r="B189" s="16" t="s">
        <v>28</v>
      </c>
      <c r="C189" s="17" t="s">
        <v>20</v>
      </c>
      <c r="D189">
        <v>-1.3044633145439186</v>
      </c>
      <c r="E189">
        <f t="shared" si="8"/>
        <v>-5.079595868960269E-2</v>
      </c>
      <c r="F189" s="71">
        <f t="shared" si="9"/>
        <v>6.1976134323841019E-3</v>
      </c>
      <c r="G189">
        <v>3</v>
      </c>
    </row>
    <row r="190" spans="1:7" x14ac:dyDescent="0.2">
      <c r="A190" s="42">
        <v>8</v>
      </c>
      <c r="B190" s="43" t="s">
        <v>28</v>
      </c>
      <c r="C190" s="44" t="s">
        <v>21</v>
      </c>
      <c r="D190">
        <v>1.103776650767931</v>
      </c>
      <c r="E190">
        <f t="shared" si="8"/>
        <v>9.4806048923259719E-3</v>
      </c>
      <c r="F190" s="71">
        <f t="shared" si="9"/>
        <v>1.7379318659584567E-3</v>
      </c>
      <c r="G190">
        <v>8</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E76F1-F5B0-894C-BA1C-AC5BCB1D20E7}">
  <dimension ref="A1:L190"/>
  <sheetViews>
    <sheetView topLeftCell="A160" workbookViewId="0">
      <selection activeCell="I129" sqref="I129:J129"/>
    </sheetView>
  </sheetViews>
  <sheetFormatPr baseColWidth="10" defaultRowHeight="16" x14ac:dyDescent="0.2"/>
  <cols>
    <col min="4" max="4" width="12.33203125" customWidth="1"/>
  </cols>
  <sheetData>
    <row r="1" spans="1:12" ht="21" thickBot="1" x14ac:dyDescent="0.3">
      <c r="A1" s="1" t="s">
        <v>0</v>
      </c>
      <c r="D1" s="45" t="s">
        <v>29</v>
      </c>
      <c r="E1" s="45"/>
    </row>
    <row r="2" spans="1:12" ht="18" thickTop="1" thickBot="1" x14ac:dyDescent="0.25">
      <c r="A2" s="3" t="s">
        <v>2</v>
      </c>
      <c r="D2" s="5">
        <v>1</v>
      </c>
      <c r="E2" s="3">
        <v>1</v>
      </c>
    </row>
    <row r="3" spans="1:12" ht="17" thickBot="1" x14ac:dyDescent="0.25">
      <c r="A3" s="3" t="s">
        <v>3</v>
      </c>
      <c r="D3" s="7" t="s">
        <v>4</v>
      </c>
      <c r="E3" s="3" t="s">
        <v>5</v>
      </c>
    </row>
    <row r="4" spans="1:12" ht="17" thickBot="1" x14ac:dyDescent="0.25">
      <c r="A4" s="3" t="s">
        <v>7</v>
      </c>
      <c r="D4" s="7">
        <v>0</v>
      </c>
      <c r="E4" s="3">
        <v>24</v>
      </c>
    </row>
    <row r="5" spans="1:12" ht="18" thickBot="1" x14ac:dyDescent="0.25">
      <c r="A5" s="3" t="s">
        <v>8</v>
      </c>
      <c r="B5" s="8"/>
      <c r="C5" s="9" t="s">
        <v>9</v>
      </c>
      <c r="D5" s="7" t="s">
        <v>4</v>
      </c>
      <c r="E5" s="3">
        <v>0.04</v>
      </c>
    </row>
    <row r="6" spans="1:12" ht="17" thickBot="1" x14ac:dyDescent="0.25">
      <c r="A6" s="7" t="s">
        <v>10</v>
      </c>
      <c r="B6" s="10" t="s">
        <v>11</v>
      </c>
      <c r="C6" s="11" t="s">
        <v>12</v>
      </c>
      <c r="D6" s="3">
        <v>1</v>
      </c>
      <c r="E6" s="3">
        <v>4</v>
      </c>
      <c r="F6" s="63" t="s">
        <v>31</v>
      </c>
      <c r="G6" s="63" t="s">
        <v>32</v>
      </c>
      <c r="H6" s="63" t="s">
        <v>33</v>
      </c>
      <c r="I6" t="s">
        <v>34</v>
      </c>
      <c r="J6" t="s">
        <v>35</v>
      </c>
      <c r="K6" t="s">
        <v>36</v>
      </c>
      <c r="L6" t="s">
        <v>37</v>
      </c>
    </row>
    <row r="7" spans="1:12" x14ac:dyDescent="0.2">
      <c r="A7" s="12">
        <v>1</v>
      </c>
      <c r="B7" s="13" t="s">
        <v>16</v>
      </c>
      <c r="C7" s="14" t="s">
        <v>17</v>
      </c>
      <c r="D7" s="12">
        <v>0.23776067804170853</v>
      </c>
      <c r="E7" s="12">
        <v>8.499787505312367E-5</v>
      </c>
      <c r="F7">
        <f>LN(D7/(D8+D9+D10))</f>
        <v>-1.1649959638723146</v>
      </c>
      <c r="G7">
        <f>LN(E7/(E8+E9+E10))</f>
        <v>-9.3802519086934559</v>
      </c>
      <c r="H7">
        <f>G7-F7</f>
        <v>-8.2152559448211413</v>
      </c>
      <c r="I7">
        <v>35237.015999999996</v>
      </c>
      <c r="J7">
        <v>1479527636</v>
      </c>
      <c r="K7">
        <f>LN(J7/I7)/LN(2)</f>
        <v>15.357685362513163</v>
      </c>
      <c r="L7">
        <f>H7/K7</f>
        <v>-0.53492800190280632</v>
      </c>
    </row>
    <row r="8" spans="1:12" x14ac:dyDescent="0.2">
      <c r="A8" s="15">
        <v>1</v>
      </c>
      <c r="B8" s="16" t="s">
        <v>16</v>
      </c>
      <c r="C8" s="17" t="s">
        <v>15</v>
      </c>
      <c r="D8" s="15">
        <v>0.27489684398349507</v>
      </c>
      <c r="E8" s="15">
        <v>0.99991500212494688</v>
      </c>
      <c r="F8">
        <f>LN(D8/(D7+D9+D10))</f>
        <v>-0.96991801438706005</v>
      </c>
      <c r="G8">
        <f>LN(E8/(E7+E9+E10))</f>
        <v>4.8841629299417457</v>
      </c>
      <c r="H8">
        <f t="shared" ref="H8:H38" si="0">G8-F8</f>
        <v>5.854080944328806</v>
      </c>
      <c r="I8">
        <v>30075.324000000001</v>
      </c>
      <c r="J8">
        <v>1620787892</v>
      </c>
      <c r="K8">
        <f>LN(J7/I7)/LN(2)</f>
        <v>15.357685362513163</v>
      </c>
      <c r="L8">
        <f t="shared" ref="L8:L38" si="1">H8/K8</f>
        <v>0.38118250284109428</v>
      </c>
    </row>
    <row r="9" spans="1:12" x14ac:dyDescent="0.2">
      <c r="A9" s="15">
        <v>1</v>
      </c>
      <c r="B9" s="16" t="s">
        <v>16</v>
      </c>
      <c r="C9" s="17" t="s">
        <v>14</v>
      </c>
      <c r="D9" s="15">
        <v>0.242444518791123</v>
      </c>
      <c r="E9" s="15">
        <v>5.1848703782405442E-3</v>
      </c>
      <c r="F9">
        <f>LN(D9/(D7+D8+D10))</f>
        <v>-1.1393238815101474</v>
      </c>
      <c r="G9">
        <f>LN(E9/(E7+E8+E10))</f>
        <v>-5.2643027502558066</v>
      </c>
      <c r="H9">
        <f t="shared" si="0"/>
        <v>-4.124978868745659</v>
      </c>
      <c r="I9">
        <v>29445.234</v>
      </c>
      <c r="J9">
        <v>1672826564</v>
      </c>
      <c r="K9">
        <f>LN(J7/I7)/LN(2)</f>
        <v>15.357685362513163</v>
      </c>
      <c r="L9">
        <f>H9/K9</f>
        <v>-0.26859378684853064</v>
      </c>
    </row>
    <row r="10" spans="1:12" x14ac:dyDescent="0.2">
      <c r="A10" s="15">
        <v>1</v>
      </c>
      <c r="B10" s="16" t="s">
        <v>16</v>
      </c>
      <c r="C10" s="17" t="s">
        <v>13</v>
      </c>
      <c r="D10" s="15">
        <v>0.24489795918367346</v>
      </c>
      <c r="E10" s="15">
        <v>2.2949426264343392E-3</v>
      </c>
      <c r="F10">
        <f>LN(D10/(D7+D8+D9))</f>
        <v>-1.1260112628562244</v>
      </c>
      <c r="G10">
        <f>LN(E10/(E7+E8+E9))</f>
        <v>-6.0822189103764464</v>
      </c>
      <c r="H10">
        <f t="shared" si="0"/>
        <v>-4.9562076475202215</v>
      </c>
      <c r="I10">
        <v>29931.341999999997</v>
      </c>
      <c r="J10">
        <v>1646076172</v>
      </c>
      <c r="K10">
        <f>LN(J7/I7)/LN(2)</f>
        <v>15.357685362513163</v>
      </c>
      <c r="L10">
        <f t="shared" si="1"/>
        <v>-0.32271839997568341</v>
      </c>
    </row>
    <row r="11" spans="1:12" x14ac:dyDescent="0.2">
      <c r="A11" s="24">
        <v>2</v>
      </c>
      <c r="B11" s="25" t="s">
        <v>22</v>
      </c>
      <c r="C11" s="26" t="s">
        <v>17</v>
      </c>
      <c r="D11" s="24">
        <v>0.25642111205193341</v>
      </c>
      <c r="E11" s="24">
        <v>4.3310875842155917E-3</v>
      </c>
      <c r="F11">
        <f>LN(D11/(D12+D13+D14))</f>
        <v>-1.0646538018131142</v>
      </c>
      <c r="G11">
        <f>LN(E11/(E12+E13+E14))</f>
        <v>-5.4439557287044336</v>
      </c>
      <c r="H11">
        <f t="shared" si="0"/>
        <v>-4.3793019268913191</v>
      </c>
      <c r="I11">
        <v>30707.291999999998</v>
      </c>
      <c r="J11">
        <v>1479909572</v>
      </c>
      <c r="K11">
        <f>LN(J8/I8)/LN(2)</f>
        <v>15.717755496592412</v>
      </c>
      <c r="L11">
        <f t="shared" si="1"/>
        <v>-0.2786213290975767</v>
      </c>
    </row>
    <row r="12" spans="1:12" x14ac:dyDescent="0.2">
      <c r="A12" s="12">
        <v>2</v>
      </c>
      <c r="B12" s="13" t="s">
        <v>22</v>
      </c>
      <c r="C12" s="14" t="s">
        <v>14</v>
      </c>
      <c r="D12" s="12">
        <v>0.20688681907987572</v>
      </c>
      <c r="E12" s="12">
        <v>6.7372473532242546E-4</v>
      </c>
      <c r="F12">
        <f>LN(D12/(D11+D13+D14))</f>
        <v>-1.3437940604411405</v>
      </c>
      <c r="G12">
        <f>LN(E12/(E11+E13+E14))</f>
        <v>-7.3083514099787976</v>
      </c>
      <c r="H12">
        <f t="shared" si="0"/>
        <v>-5.9645573495376567</v>
      </c>
      <c r="I12">
        <v>28652.207999999999</v>
      </c>
      <c r="J12">
        <v>1601507520</v>
      </c>
      <c r="K12">
        <f>LN(J8/I8)/LN(2)</f>
        <v>15.717755496592412</v>
      </c>
      <c r="L12">
        <f t="shared" si="1"/>
        <v>-0.37947894983038544</v>
      </c>
    </row>
    <row r="13" spans="1:12" x14ac:dyDescent="0.2">
      <c r="A13" s="15">
        <v>2</v>
      </c>
      <c r="B13" s="16" t="s">
        <v>22</v>
      </c>
      <c r="C13" s="17" t="s">
        <v>18</v>
      </c>
      <c r="D13" s="15">
        <v>0.2888794806661022</v>
      </c>
      <c r="E13" s="15">
        <v>0.99932627526467754</v>
      </c>
      <c r="F13">
        <f>LN(D13/(D11+D12+D14))</f>
        <v>-0.90083234301930837</v>
      </c>
      <c r="G13">
        <f>LN(E13/(E11+E12+E14))</f>
        <v>4.957465691155063</v>
      </c>
      <c r="H13">
        <f t="shared" si="0"/>
        <v>5.8582980341743713</v>
      </c>
      <c r="I13">
        <v>25140.725999999999</v>
      </c>
      <c r="J13">
        <v>1583645704</v>
      </c>
      <c r="K13">
        <f>LN(J8/I8)/LN(2)</f>
        <v>15.717755496592412</v>
      </c>
      <c r="L13">
        <f t="shared" si="1"/>
        <v>0.37271848613782305</v>
      </c>
    </row>
    <row r="14" spans="1:12" x14ac:dyDescent="0.2">
      <c r="A14" s="15">
        <v>2</v>
      </c>
      <c r="B14" s="16" t="s">
        <v>22</v>
      </c>
      <c r="C14" s="17" t="s">
        <v>20</v>
      </c>
      <c r="D14" s="15">
        <v>0.24781258820208862</v>
      </c>
      <c r="E14" s="15">
        <v>2.0211742059672764E-3</v>
      </c>
      <c r="F14">
        <f>LN(D14/(D11+D12+D13))</f>
        <v>-1.1103127429648281</v>
      </c>
      <c r="G14">
        <f>LN(E14/(E11+E12+E13))</f>
        <v>-6.2083983817878776</v>
      </c>
      <c r="H14">
        <f t="shared" si="0"/>
        <v>-5.0980856388230498</v>
      </c>
      <c r="I14">
        <v>29761.716</v>
      </c>
      <c r="J14">
        <v>1671149024</v>
      </c>
      <c r="K14">
        <f>LN(J8/I8)/LN(2)</f>
        <v>15.717755496592412</v>
      </c>
      <c r="L14">
        <f t="shared" si="1"/>
        <v>-0.32435201323295226</v>
      </c>
    </row>
    <row r="15" spans="1:12" x14ac:dyDescent="0.2">
      <c r="A15" s="24">
        <v>3</v>
      </c>
      <c r="B15" s="25" t="s">
        <v>23</v>
      </c>
      <c r="C15" s="26" t="s">
        <v>17</v>
      </c>
      <c r="D15" s="24">
        <v>0.26937269372693728</v>
      </c>
      <c r="E15" s="24">
        <v>5.5931704445098618E-3</v>
      </c>
      <c r="F15">
        <f>LN(D15/(D16+D17+D18))</f>
        <v>-0.99780758954614412</v>
      </c>
      <c r="G15">
        <f>LN(E15/(E16+E17+E18))</f>
        <v>-5.1936875779961635</v>
      </c>
      <c r="H15">
        <f t="shared" si="0"/>
        <v>-4.1958799884500193</v>
      </c>
      <c r="K15">
        <f>LN(J9/I9)/LN(2)</f>
        <v>15.793894212631255</v>
      </c>
      <c r="L15">
        <f t="shared" si="1"/>
        <v>-0.26566468864242115</v>
      </c>
    </row>
    <row r="16" spans="1:12" x14ac:dyDescent="0.2">
      <c r="A16" s="12">
        <v>3</v>
      </c>
      <c r="B16" s="13" t="s">
        <v>23</v>
      </c>
      <c r="C16" s="14" t="s">
        <v>13</v>
      </c>
      <c r="D16" s="12">
        <v>0.21291512915129163</v>
      </c>
      <c r="E16" s="12">
        <v>1.4718869590815426E-4</v>
      </c>
      <c r="F16">
        <f>LN(D16/(D15+D17+D18))</f>
        <v>-1.3074424519632504</v>
      </c>
      <c r="G16">
        <f>LN(E16/(E15+E17+E18))</f>
        <v>-8.8366645863574256</v>
      </c>
      <c r="H16">
        <f t="shared" si="0"/>
        <v>-7.5292221343941748</v>
      </c>
      <c r="K16">
        <f>LN(J9/I9)/LN(2)</f>
        <v>15.793894212631255</v>
      </c>
      <c r="L16">
        <f t="shared" si="1"/>
        <v>-0.47671727016967341</v>
      </c>
    </row>
    <row r="17" spans="1:12" x14ac:dyDescent="0.2">
      <c r="A17" s="15">
        <v>3</v>
      </c>
      <c r="B17" s="16" t="s">
        <v>23</v>
      </c>
      <c r="C17" s="17" t="s">
        <v>19</v>
      </c>
      <c r="D17" s="15">
        <v>0.28450184501845016</v>
      </c>
      <c r="E17" s="15">
        <v>0.99985281130409187</v>
      </c>
      <c r="F17">
        <f>LN(D17/(D15+D16+D18))</f>
        <v>-0.92223928167932268</v>
      </c>
      <c r="G17">
        <f>LN(E17/(E15+E16+E18))</f>
        <v>4.3238382788610368</v>
      </c>
      <c r="H17">
        <f t="shared" si="0"/>
        <v>5.2460775605403596</v>
      </c>
      <c r="K17">
        <f>LN(J9/I9)/LN(2)</f>
        <v>15.793894212631255</v>
      </c>
      <c r="L17">
        <f t="shared" si="1"/>
        <v>0.33215858545796639</v>
      </c>
    </row>
    <row r="18" spans="1:12" x14ac:dyDescent="0.2">
      <c r="A18" s="15">
        <v>3</v>
      </c>
      <c r="B18" s="16" t="s">
        <v>23</v>
      </c>
      <c r="C18" s="17" t="s">
        <v>20</v>
      </c>
      <c r="D18" s="15">
        <v>0.23321033210332104</v>
      </c>
      <c r="E18" s="15">
        <v>7.5066234913158669E-3</v>
      </c>
      <c r="F18">
        <f>LN(D18/(D15+D16+D17))</f>
        <v>-1.1902717775123153</v>
      </c>
      <c r="G18">
        <f>LN(E18/(E15+E16+E17))</f>
        <v>-4.8975471027440802</v>
      </c>
      <c r="H18">
        <f t="shared" si="0"/>
        <v>-3.7072753252317652</v>
      </c>
      <c r="K18">
        <f>LN(J9/I9)/LN(2)</f>
        <v>15.793894212631255</v>
      </c>
      <c r="L18">
        <f t="shared" si="1"/>
        <v>-0.23472838777575522</v>
      </c>
    </row>
    <row r="19" spans="1:12" x14ac:dyDescent="0.2">
      <c r="A19" s="24">
        <v>4</v>
      </c>
      <c r="B19" s="25" t="s">
        <v>24</v>
      </c>
      <c r="C19" s="26" t="s">
        <v>17</v>
      </c>
      <c r="D19" s="24">
        <v>0.26003276003276005</v>
      </c>
      <c r="E19" s="24">
        <v>4.6125461254612545E-4</v>
      </c>
      <c r="F19">
        <f>LN(D19/(D20+D21+D22))</f>
        <v>-1.0457982916995368</v>
      </c>
      <c r="G19">
        <f>LN(E19/(E20+E21+E22))</f>
        <v>-7.6810990015363592</v>
      </c>
      <c r="H19">
        <f t="shared" si="0"/>
        <v>-6.6353007098368222</v>
      </c>
      <c r="K19">
        <f>LN(J10/I10)/LN(2)</f>
        <v>15.747014607419349</v>
      </c>
      <c r="L19">
        <f t="shared" si="1"/>
        <v>-0.42136880388175546</v>
      </c>
    </row>
    <row r="20" spans="1:12" x14ac:dyDescent="0.2">
      <c r="A20" s="12">
        <v>4</v>
      </c>
      <c r="B20" s="13" t="s">
        <v>24</v>
      </c>
      <c r="C20" s="14" t="s">
        <v>15</v>
      </c>
      <c r="D20" s="12">
        <v>0.2399672399672399</v>
      </c>
      <c r="E20" s="12">
        <v>0.25584255842558423</v>
      </c>
      <c r="F20">
        <f>LN(D20/(D19+D21+D22))</f>
        <v>-1.1528591237691337</v>
      </c>
      <c r="G20">
        <f>LN(E20/(E19+E21+E22))</f>
        <v>-1.0676903783295237</v>
      </c>
      <c r="H20">
        <f t="shared" si="0"/>
        <v>8.516874543960995E-2</v>
      </c>
      <c r="K20">
        <f>LN(J10/I10)/LN(2)</f>
        <v>15.747014607419349</v>
      </c>
      <c r="L20">
        <f t="shared" si="1"/>
        <v>5.4085645795668418E-3</v>
      </c>
    </row>
    <row r="21" spans="1:12" x14ac:dyDescent="0.2">
      <c r="A21" s="15">
        <v>4</v>
      </c>
      <c r="B21" s="16" t="s">
        <v>24</v>
      </c>
      <c r="C21" s="17" t="s">
        <v>18</v>
      </c>
      <c r="D21" s="15">
        <v>0.25634725634725636</v>
      </c>
      <c r="E21" s="15">
        <v>0.46525215252152524</v>
      </c>
      <c r="F21">
        <f>LN(D21/(D19+D20+D22))</f>
        <v>-1.0650411880611399</v>
      </c>
      <c r="G21">
        <f>LN(E21/(E19+E20+E22))</f>
        <v>-0.13921580056592706</v>
      </c>
      <c r="H21">
        <f t="shared" si="0"/>
        <v>0.92582538749521281</v>
      </c>
      <c r="K21">
        <f>LN(J10/I10)/LN(2)</f>
        <v>15.747014607419349</v>
      </c>
      <c r="L21">
        <f t="shared" si="1"/>
        <v>5.8793708558509988E-2</v>
      </c>
    </row>
    <row r="22" spans="1:12" x14ac:dyDescent="0.2">
      <c r="A22" s="15">
        <v>4</v>
      </c>
      <c r="B22" s="16" t="s">
        <v>24</v>
      </c>
      <c r="C22" s="17" t="s">
        <v>19</v>
      </c>
      <c r="D22" s="15">
        <v>0.24365274365274364</v>
      </c>
      <c r="E22" s="15">
        <v>0.27844403444034438</v>
      </c>
      <c r="F22">
        <f>LN(D22/(D19+D20+D21))</f>
        <v>-1.1327565746536101</v>
      </c>
      <c r="G22">
        <f>LN(E22/(E19+E20+E21))</f>
        <v>-0.95219285791100439</v>
      </c>
      <c r="H22">
        <f t="shared" si="0"/>
        <v>0.18056371674260574</v>
      </c>
      <c r="K22">
        <f>LN(J10/I10)/LN(2)</f>
        <v>15.747014607419349</v>
      </c>
      <c r="L22">
        <f t="shared" si="1"/>
        <v>1.1466536435263831E-2</v>
      </c>
    </row>
    <row r="23" spans="1:12" x14ac:dyDescent="0.2">
      <c r="A23" s="15">
        <v>5</v>
      </c>
      <c r="B23" s="16" t="s">
        <v>25</v>
      </c>
      <c r="C23" s="17" t="s">
        <v>14</v>
      </c>
      <c r="D23" s="15">
        <v>0.24978267168936541</v>
      </c>
      <c r="E23" s="15">
        <v>4.1381278538812783E-3</v>
      </c>
      <c r="F23">
        <f>LN(D23/(D24+D25+D26))</f>
        <v>-1.0997717090878445</v>
      </c>
      <c r="G23">
        <f>LN(E23/(E24+E25+E26))</f>
        <v>-5.4914992758709751</v>
      </c>
      <c r="H23">
        <f t="shared" si="0"/>
        <v>-4.3917275667831301</v>
      </c>
      <c r="K23">
        <f>LN(J11/I11)/LN(2)</f>
        <v>15.556568208708764</v>
      </c>
      <c r="L23">
        <f t="shared" si="1"/>
        <v>-0.28230696564069863</v>
      </c>
    </row>
    <row r="24" spans="1:12" x14ac:dyDescent="0.2">
      <c r="A24" s="15">
        <v>5</v>
      </c>
      <c r="B24" s="16" t="s">
        <v>25</v>
      </c>
      <c r="C24" s="17" t="s">
        <v>13</v>
      </c>
      <c r="D24" s="15">
        <v>0.2594417077175698</v>
      </c>
      <c r="E24" s="15">
        <v>4.4948630136986299E-3</v>
      </c>
      <c r="F24">
        <f>LN(D24/(D23+D25+D26))</f>
        <v>-1.0488723064757113</v>
      </c>
      <c r="G24">
        <f>LN(E24/(E23+E25+E26))</f>
        <v>-5.4084521813661635</v>
      </c>
      <c r="H24">
        <f t="shared" si="0"/>
        <v>-4.3595798748904517</v>
      </c>
      <c r="K24">
        <f>LN(J11/I11)/LN(2)</f>
        <v>15.556568208708764</v>
      </c>
      <c r="L24">
        <f t="shared" si="1"/>
        <v>-0.28024046283227838</v>
      </c>
    </row>
    <row r="25" spans="1:12" x14ac:dyDescent="0.2">
      <c r="A25" s="12">
        <v>5</v>
      </c>
      <c r="B25" s="13" t="s">
        <v>25</v>
      </c>
      <c r="C25" s="14" t="s">
        <v>20</v>
      </c>
      <c r="D25" s="12">
        <v>0.21761808171544472</v>
      </c>
      <c r="E25" s="12">
        <v>7.1347031963470316E-4</v>
      </c>
      <c r="F25">
        <f>LN(D25/(D23+D24+D26))</f>
        <v>-1.2796014002282861</v>
      </c>
      <c r="G25">
        <f>LN(E25/(E23+E24+E26))</f>
        <v>-7.2527624180531873</v>
      </c>
      <c r="H25">
        <f t="shared" si="0"/>
        <v>-5.9731610178249017</v>
      </c>
      <c r="K25">
        <f>LN(J11/I11)/LN(2)</f>
        <v>15.556568208708764</v>
      </c>
      <c r="L25">
        <f t="shared" si="1"/>
        <v>-0.38396392685637765</v>
      </c>
    </row>
    <row r="26" spans="1:12" x14ac:dyDescent="0.2">
      <c r="A26" s="36">
        <v>5</v>
      </c>
      <c r="B26" s="37" t="s">
        <v>25</v>
      </c>
      <c r="C26" s="38" t="s">
        <v>21</v>
      </c>
      <c r="D26" s="36">
        <v>0.27315753887762001</v>
      </c>
      <c r="E26" s="36">
        <v>0.998787100456621</v>
      </c>
      <c r="F26">
        <f>LN(D26/(D23+D24+D25))</f>
        <v>-0.97866106260061314</v>
      </c>
      <c r="G26">
        <f>LN(E26/(E23+E24+E25))</f>
        <v>4.6715438542736738</v>
      </c>
      <c r="H26">
        <f t="shared" si="0"/>
        <v>5.6502049168742872</v>
      </c>
      <c r="K26">
        <f>LN(J11/I11)/LN(2)</f>
        <v>15.556568208708764</v>
      </c>
      <c r="L26">
        <f t="shared" si="1"/>
        <v>0.36320381468910545</v>
      </c>
    </row>
    <row r="27" spans="1:12" x14ac:dyDescent="0.2">
      <c r="A27" s="15">
        <v>6</v>
      </c>
      <c r="B27" s="16" t="s">
        <v>26</v>
      </c>
      <c r="C27" s="17" t="s">
        <v>15</v>
      </c>
      <c r="D27" s="15">
        <v>0.26110856619331196</v>
      </c>
      <c r="E27" s="15">
        <v>0.28287688132247718</v>
      </c>
      <c r="F27">
        <f>LN(D27/(D28+D29+D30))</f>
        <v>-1.0402147172966132</v>
      </c>
      <c r="G27">
        <f>LN(E27/(E28+E29+E30))</f>
        <v>-0.93023578484344605</v>
      </c>
      <c r="H27">
        <f t="shared" si="0"/>
        <v>0.10997893245316714</v>
      </c>
      <c r="K27">
        <f>LN(J12/I12)/LN(2)</f>
        <v>15.770424726439257</v>
      </c>
      <c r="L27">
        <f t="shared" si="1"/>
        <v>6.9737457526293815E-3</v>
      </c>
    </row>
    <row r="28" spans="1:12" x14ac:dyDescent="0.2">
      <c r="A28" s="15">
        <v>6</v>
      </c>
      <c r="B28" s="16" t="s">
        <v>26</v>
      </c>
      <c r="C28" s="17" t="s">
        <v>14</v>
      </c>
      <c r="D28" s="15">
        <v>0.24339593831119255</v>
      </c>
      <c r="E28" s="15">
        <v>1.233654083395016E-4</v>
      </c>
      <c r="F28">
        <f>LN(D28/(D27+D29+D30))</f>
        <v>-1.1341505874139279</v>
      </c>
      <c r="G28">
        <f>LN(E28/(E27+E29+E30))</f>
        <v>-9.0002364341697767</v>
      </c>
      <c r="H28">
        <f t="shared" si="0"/>
        <v>-7.8660858467558485</v>
      </c>
      <c r="K28">
        <f>LN(J12/I12)/LN(2)</f>
        <v>15.770424726439257</v>
      </c>
      <c r="L28">
        <f t="shared" si="1"/>
        <v>-0.49878719078302852</v>
      </c>
    </row>
    <row r="29" spans="1:12" x14ac:dyDescent="0.2">
      <c r="A29" s="12">
        <v>6</v>
      </c>
      <c r="B29" s="13" t="s">
        <v>26</v>
      </c>
      <c r="C29" s="14" t="s">
        <v>18</v>
      </c>
      <c r="D29" s="12">
        <v>0.24644983967017864</v>
      </c>
      <c r="E29" s="12">
        <v>0.44386873920552672</v>
      </c>
      <c r="F29">
        <f>LN(D29/(D27+D28+D30))</f>
        <v>-1.1176371030376879</v>
      </c>
      <c r="G29">
        <f>LN(E29/(E27+E28+E30))</f>
        <v>-0.22547546064918877</v>
      </c>
      <c r="H29">
        <f t="shared" si="0"/>
        <v>0.89216164238849915</v>
      </c>
      <c r="K29">
        <f>LN(J12/I12)/LN(2)</f>
        <v>15.770424726439257</v>
      </c>
      <c r="L29">
        <f t="shared" si="1"/>
        <v>5.6571820852280678E-2</v>
      </c>
    </row>
    <row r="30" spans="1:12" x14ac:dyDescent="0.2">
      <c r="A30" s="36">
        <v>6</v>
      </c>
      <c r="B30" s="37" t="s">
        <v>26</v>
      </c>
      <c r="C30" s="38" t="s">
        <v>21</v>
      </c>
      <c r="D30" s="36">
        <v>0.24904565582531685</v>
      </c>
      <c r="E30" s="36">
        <v>0.27313101406365653</v>
      </c>
      <c r="F30">
        <f>LN(D30/(D27+D28+D29))</f>
        <v>-1.1037086201551238</v>
      </c>
      <c r="G30">
        <f>LN(E30/(E27+E28+E29))</f>
        <v>-0.9787946643139388</v>
      </c>
      <c r="H30">
        <f t="shared" si="0"/>
        <v>0.12491395584118503</v>
      </c>
      <c r="K30">
        <f>LN(J12/I12)/LN(2)</f>
        <v>15.770424726439257</v>
      </c>
      <c r="L30">
        <f t="shared" si="1"/>
        <v>7.9207730931790104E-3</v>
      </c>
    </row>
    <row r="31" spans="1:12" x14ac:dyDescent="0.2">
      <c r="A31" s="15">
        <v>7</v>
      </c>
      <c r="B31" s="16" t="s">
        <v>27</v>
      </c>
      <c r="C31" s="17" t="s">
        <v>15</v>
      </c>
      <c r="D31" s="15">
        <v>0.26397613065326631</v>
      </c>
      <c r="E31" s="15">
        <v>0.32188002757986672</v>
      </c>
      <c r="F31">
        <f>LN(D31/(D32+D33+D34))</f>
        <v>-1.0254038645140906</v>
      </c>
      <c r="G31">
        <f>LN(E31/(E32+E33+E34))</f>
        <v>-0.74514533179706</v>
      </c>
      <c r="H31">
        <f t="shared" si="0"/>
        <v>0.28025853271703061</v>
      </c>
      <c r="K31">
        <f>LN(J13/I13)/LN(2)</f>
        <v>15.942863771972933</v>
      </c>
      <c r="L31">
        <f t="shared" si="1"/>
        <v>1.7578932914782634E-2</v>
      </c>
    </row>
    <row r="32" spans="1:12" x14ac:dyDescent="0.2">
      <c r="A32" s="15">
        <v>7</v>
      </c>
      <c r="B32" s="16" t="s">
        <v>27</v>
      </c>
      <c r="C32" s="17" t="s">
        <v>13</v>
      </c>
      <c r="D32" s="15">
        <v>0.25094221105527637</v>
      </c>
      <c r="E32" s="15">
        <v>4.5966444495518271E-4</v>
      </c>
      <c r="F32">
        <f>LN(D32/(D31+D33+D34))</f>
        <v>-1.093593457556167</v>
      </c>
      <c r="G32">
        <f>LN(E32/(E31+E33+E34))</f>
        <v>-7.6845540320376928</v>
      </c>
      <c r="H32">
        <f t="shared" si="0"/>
        <v>-6.5909605744815263</v>
      </c>
      <c r="K32">
        <f>LN(J13/I13)/LN(2)</f>
        <v>15.942863771972933</v>
      </c>
      <c r="L32">
        <f t="shared" si="1"/>
        <v>-0.41341133366943983</v>
      </c>
    </row>
    <row r="33" spans="1:12" x14ac:dyDescent="0.2">
      <c r="A33" s="12">
        <v>7</v>
      </c>
      <c r="B33" s="13" t="s">
        <v>27</v>
      </c>
      <c r="C33" s="14" t="s">
        <v>19</v>
      </c>
      <c r="D33" s="12">
        <v>0.22974246231155782</v>
      </c>
      <c r="E33" s="12">
        <v>0.32119053091243388</v>
      </c>
      <c r="F33">
        <f>LN(D33/(D31+D32+D34))</f>
        <v>-1.2097659709793389</v>
      </c>
      <c r="G33">
        <f>LN(E33/(E31+E32+E34))</f>
        <v>-0.74830598171803586</v>
      </c>
      <c r="H33">
        <f t="shared" si="0"/>
        <v>0.46145998926130305</v>
      </c>
      <c r="K33">
        <f>LN(J13/I13)/LN(2)</f>
        <v>15.942863771972933</v>
      </c>
      <c r="L33">
        <f t="shared" si="1"/>
        <v>2.8944610947032968E-2</v>
      </c>
    </row>
    <row r="34" spans="1:12" x14ac:dyDescent="0.2">
      <c r="A34" s="36">
        <v>7</v>
      </c>
      <c r="B34" s="37" t="s">
        <v>27</v>
      </c>
      <c r="C34" s="38" t="s">
        <v>21</v>
      </c>
      <c r="D34" s="36">
        <v>0.25533919597989951</v>
      </c>
      <c r="E34" s="36">
        <v>0.35646977706274419</v>
      </c>
      <c r="F34">
        <f>LN(D34/(D31+D32+D33))</f>
        <v>-1.0703359765175948</v>
      </c>
      <c r="G34">
        <f>LN(E34/(E31+E32+E33))</f>
        <v>-0.5907195329867565</v>
      </c>
      <c r="H34">
        <f t="shared" si="0"/>
        <v>0.47961644353083832</v>
      </c>
      <c r="K34">
        <f>LN(J13/I13)/LN(2)</f>
        <v>15.942863771972933</v>
      </c>
      <c r="L34">
        <f t="shared" si="1"/>
        <v>3.0083456171405627E-2</v>
      </c>
    </row>
    <row r="35" spans="1:12" x14ac:dyDescent="0.2">
      <c r="A35" s="15">
        <v>8</v>
      </c>
      <c r="B35" s="16" t="s">
        <v>28</v>
      </c>
      <c r="C35" s="17" t="s">
        <v>18</v>
      </c>
      <c r="D35" s="15">
        <v>0.27719940510239105</v>
      </c>
      <c r="E35" s="15">
        <v>0.44903442485306466</v>
      </c>
      <c r="F35">
        <f>LN(D35/(D36+D37+D38))</f>
        <v>-0.95839626054550464</v>
      </c>
      <c r="G35">
        <f>LN(E35/(E36+E37+E38))</f>
        <v>-0.20457277529921306</v>
      </c>
      <c r="H35">
        <f t="shared" si="0"/>
        <v>0.75382348524629161</v>
      </c>
      <c r="K35">
        <f>LN(J14/I14)/LN(2)</f>
        <v>15.777023153580897</v>
      </c>
      <c r="L35">
        <f t="shared" si="1"/>
        <v>4.7779830067321477E-2</v>
      </c>
    </row>
    <row r="36" spans="1:12" x14ac:dyDescent="0.2">
      <c r="A36" s="15">
        <v>8</v>
      </c>
      <c r="B36" s="16" t="s">
        <v>28</v>
      </c>
      <c r="C36" s="17" t="s">
        <v>19</v>
      </c>
      <c r="D36" s="15">
        <v>0.26072531746939709</v>
      </c>
      <c r="E36" s="15">
        <v>0.2884130982367758</v>
      </c>
      <c r="F36">
        <f>LN(D36/(D35+D37+D38))</f>
        <v>-1.0422021171387592</v>
      </c>
      <c r="G36">
        <f>LN(E36/(E35+E37+E38))</f>
        <v>-0.90310372759220126</v>
      </c>
      <c r="H36">
        <f t="shared" si="0"/>
        <v>0.13909838954655795</v>
      </c>
      <c r="K36">
        <f>LN(J14/I14)/LN(2)</f>
        <v>15.777023153580897</v>
      </c>
      <c r="L36">
        <f t="shared" si="1"/>
        <v>8.8165167910644101E-3</v>
      </c>
    </row>
    <row r="37" spans="1:12" x14ac:dyDescent="0.2">
      <c r="A37" s="15">
        <v>8</v>
      </c>
      <c r="B37" s="16" t="s">
        <v>28</v>
      </c>
      <c r="C37" s="17" t="s">
        <v>20</v>
      </c>
      <c r="D37" s="15">
        <v>0.24081912824619608</v>
      </c>
      <c r="E37" s="15">
        <v>5.0377833753148613E-4</v>
      </c>
      <c r="F37">
        <f>LN(D37/(D35+D36+D38))</f>
        <v>-1.1481939051938532</v>
      </c>
      <c r="G37">
        <f>LN(E37/(E35+E36+E38))</f>
        <v>-7.5928702878448178</v>
      </c>
      <c r="H37">
        <f t="shared" si="0"/>
        <v>-6.4446763826509645</v>
      </c>
      <c r="K37">
        <f>LN(J14/I14)/LN(2)</f>
        <v>15.777023153580897</v>
      </c>
      <c r="L37">
        <f t="shared" si="1"/>
        <v>-0.40848494167216975</v>
      </c>
    </row>
    <row r="38" spans="1:12" x14ac:dyDescent="0.2">
      <c r="A38" s="42">
        <v>8</v>
      </c>
      <c r="B38" s="43" t="s">
        <v>28</v>
      </c>
      <c r="C38" s="44" t="s">
        <v>21</v>
      </c>
      <c r="D38" s="42">
        <v>0.22125614918201575</v>
      </c>
      <c r="E38" s="42">
        <v>0.26204869857262802</v>
      </c>
      <c r="F38">
        <f>LN(D38/(D35+D36+D37))</f>
        <v>-1.2583610974347121</v>
      </c>
      <c r="G38">
        <f>LN(E38/(E35+E36+E37))</f>
        <v>-1.0353474762938659</v>
      </c>
      <c r="H38">
        <f t="shared" si="0"/>
        <v>0.22301362114084622</v>
      </c>
      <c r="K38">
        <f>LN(J14/I14)/LN(2)</f>
        <v>15.777023153580897</v>
      </c>
      <c r="L38">
        <f t="shared" si="1"/>
        <v>1.4135342197949999E-2</v>
      </c>
    </row>
    <row r="39" spans="1:12" ht="21" thickBot="1" x14ac:dyDescent="0.3">
      <c r="A39" s="1" t="s">
        <v>0</v>
      </c>
      <c r="D39" s="45" t="s">
        <v>29</v>
      </c>
      <c r="E39" s="45"/>
    </row>
    <row r="40" spans="1:12" ht="18" thickTop="1" thickBot="1" x14ac:dyDescent="0.25">
      <c r="A40" s="3" t="s">
        <v>2</v>
      </c>
      <c r="D40" s="5">
        <v>2</v>
      </c>
      <c r="E40" s="3">
        <v>2</v>
      </c>
    </row>
    <row r="41" spans="1:12" ht="17" thickBot="1" x14ac:dyDescent="0.25">
      <c r="A41" s="3" t="s">
        <v>3</v>
      </c>
      <c r="D41" s="7" t="s">
        <v>4</v>
      </c>
      <c r="E41" s="3" t="s">
        <v>5</v>
      </c>
    </row>
    <row r="42" spans="1:12" ht="17" thickBot="1" x14ac:dyDescent="0.25">
      <c r="A42" s="3" t="s">
        <v>7</v>
      </c>
      <c r="D42" s="7">
        <v>0</v>
      </c>
      <c r="E42" s="3">
        <v>24</v>
      </c>
    </row>
    <row r="43" spans="1:12" ht="18" thickBot="1" x14ac:dyDescent="0.25">
      <c r="A43" s="3" t="s">
        <v>8</v>
      </c>
      <c r="B43" s="8"/>
      <c r="C43" s="9" t="s">
        <v>9</v>
      </c>
      <c r="D43" s="7" t="s">
        <v>4</v>
      </c>
      <c r="E43" s="3">
        <v>0.04</v>
      </c>
    </row>
    <row r="44" spans="1:12" ht="17" thickBot="1" x14ac:dyDescent="0.25">
      <c r="A44" s="7" t="s">
        <v>10</v>
      </c>
      <c r="B44" s="10" t="s">
        <v>11</v>
      </c>
      <c r="C44" s="11" t="s">
        <v>12</v>
      </c>
      <c r="D44" s="3">
        <v>14</v>
      </c>
      <c r="E44" s="3">
        <v>17</v>
      </c>
      <c r="F44" s="63" t="s">
        <v>31</v>
      </c>
      <c r="G44" s="63" t="s">
        <v>32</v>
      </c>
      <c r="H44" s="63" t="s">
        <v>33</v>
      </c>
      <c r="I44" t="s">
        <v>34</v>
      </c>
      <c r="J44" t="s">
        <v>35</v>
      </c>
      <c r="K44" t="s">
        <v>36</v>
      </c>
      <c r="L44" t="s">
        <v>37</v>
      </c>
    </row>
    <row r="45" spans="1:12" x14ac:dyDescent="0.2">
      <c r="A45" s="12">
        <v>1</v>
      </c>
      <c r="B45" s="13" t="s">
        <v>16</v>
      </c>
      <c r="C45" s="14" t="s">
        <v>17</v>
      </c>
      <c r="D45" s="12">
        <v>0.24918032786885247</v>
      </c>
      <c r="E45" s="12">
        <v>3.1355334326252252E-4</v>
      </c>
      <c r="F45">
        <f>LN(D45/(D46+D47+D48))</f>
        <v>-1.1029886632679087</v>
      </c>
      <c r="G45">
        <f>LN(E45/(E46+E47+E48))</f>
        <v>-8.0727013513392247</v>
      </c>
      <c r="H45">
        <f>G45-F45</f>
        <v>-6.9697126880713158</v>
      </c>
      <c r="I45">
        <v>43276.92</v>
      </c>
      <c r="J45">
        <v>1563840820</v>
      </c>
      <c r="K45">
        <f>LN(J45/I45)/LN(2)</f>
        <v>15.14113631889861</v>
      </c>
      <c r="L45">
        <f>H45/K45</f>
        <v>-0.4603163554753798</v>
      </c>
    </row>
    <row r="46" spans="1:12" x14ac:dyDescent="0.2">
      <c r="A46" s="15">
        <v>1</v>
      </c>
      <c r="B46" s="16" t="s">
        <v>16</v>
      </c>
      <c r="C46" s="17" t="s">
        <v>15</v>
      </c>
      <c r="D46" s="15">
        <v>0.27922226458253907</v>
      </c>
      <c r="E46" s="15">
        <v>0.99968644665673745</v>
      </c>
      <c r="F46">
        <f>LN(D46/(D45+D47+D48))</f>
        <v>-0.94832270519092832</v>
      </c>
      <c r="G46">
        <f>LN(E46/(E45+E47+E48))</f>
        <v>5.1494567238227305</v>
      </c>
      <c r="H46">
        <f t="shared" ref="H46:H76" si="2">G46-F46</f>
        <v>6.0977794290136584</v>
      </c>
      <c r="I46">
        <v>41935.139999999992</v>
      </c>
      <c r="J46">
        <v>1524508204</v>
      </c>
      <c r="K46">
        <f>LN(J45/I45)/LN(2)</f>
        <v>15.14113631889861</v>
      </c>
      <c r="L46">
        <f t="shared" ref="L46:L76" si="3">H46/K46</f>
        <v>0.40272931308349919</v>
      </c>
    </row>
    <row r="47" spans="1:12" x14ac:dyDescent="0.2">
      <c r="A47" s="15">
        <v>1</v>
      </c>
      <c r="B47" s="16" t="s">
        <v>16</v>
      </c>
      <c r="C47" s="17" t="s">
        <v>14</v>
      </c>
      <c r="D47" s="15">
        <v>0.21570720548989705</v>
      </c>
      <c r="E47" s="15">
        <v>3.2139217684408559E-3</v>
      </c>
      <c r="F47">
        <f>LN(D47/(D45+D46+D48))</f>
        <v>-1.2908604550332943</v>
      </c>
      <c r="G47">
        <f>LN(E47/(E45+E46+E48))</f>
        <v>-5.7425340346223646</v>
      </c>
      <c r="H47">
        <f t="shared" si="2"/>
        <v>-4.4516735795890705</v>
      </c>
      <c r="I47">
        <v>42992.88</v>
      </c>
      <c r="J47">
        <v>1596789648</v>
      </c>
      <c r="K47">
        <f>LN(J45/I45)/LN(2)</f>
        <v>15.14113631889861</v>
      </c>
      <c r="L47">
        <f t="shared" si="3"/>
        <v>-0.2940118552418457</v>
      </c>
    </row>
    <row r="48" spans="1:12" x14ac:dyDescent="0.2">
      <c r="A48" s="15">
        <v>1</v>
      </c>
      <c r="B48" s="16" t="s">
        <v>16</v>
      </c>
      <c r="C48" s="17" t="s">
        <v>13</v>
      </c>
      <c r="D48" s="15">
        <v>0.25589020205871138</v>
      </c>
      <c r="E48" s="15">
        <v>2.2732617386532882E-3</v>
      </c>
      <c r="F48">
        <f>LN(D48/(D45+D46+D47))</f>
        <v>-1.0674401475543644</v>
      </c>
      <c r="G48">
        <f>LN(E48/(E45+E46+E47))</f>
        <v>-6.0897483577129314</v>
      </c>
      <c r="H48">
        <f t="shared" si="2"/>
        <v>-5.0223082101585668</v>
      </c>
      <c r="I48">
        <v>43289.219999999994</v>
      </c>
      <c r="J48">
        <v>1536975000</v>
      </c>
      <c r="K48">
        <f>LN(J45/I45)/LN(2)</f>
        <v>15.14113631889861</v>
      </c>
      <c r="L48">
        <f t="shared" si="3"/>
        <v>-0.33169955704644877</v>
      </c>
    </row>
    <row r="49" spans="1:12" x14ac:dyDescent="0.2">
      <c r="A49" s="24">
        <v>2</v>
      </c>
      <c r="B49" s="25" t="s">
        <v>22</v>
      </c>
      <c r="C49" s="26" t="s">
        <v>17</v>
      </c>
      <c r="D49" s="24">
        <v>0.26222137185496985</v>
      </c>
      <c r="E49" s="24">
        <v>4.2153669285303697E-3</v>
      </c>
      <c r="F49">
        <f>LN(D49/(D50+D51+D52))</f>
        <v>-1.0344547399875956</v>
      </c>
      <c r="G49">
        <f>LN(E49/(E50+E51+E52))</f>
        <v>-5.4716020009618385</v>
      </c>
      <c r="H49">
        <f t="shared" si="2"/>
        <v>-4.4371472609742426</v>
      </c>
      <c r="I49">
        <v>44866.080000000002</v>
      </c>
      <c r="J49">
        <v>1671661132</v>
      </c>
      <c r="K49">
        <f>LN(J46/I46)/LN(2)</f>
        <v>15.149824716041648</v>
      </c>
      <c r="L49">
        <f t="shared" si="3"/>
        <v>-0.29288439596769028</v>
      </c>
    </row>
    <row r="50" spans="1:12" x14ac:dyDescent="0.2">
      <c r="A50" s="12">
        <v>2</v>
      </c>
      <c r="B50" s="13" t="s">
        <v>22</v>
      </c>
      <c r="C50" s="14" t="s">
        <v>14</v>
      </c>
      <c r="D50" s="12">
        <v>0.21228355496029838</v>
      </c>
      <c r="E50" s="12">
        <v>4.7901896915117836E-4</v>
      </c>
      <c r="F50">
        <f>LN(D50/(D49+D51+D52))</f>
        <v>-1.3112152793972567</v>
      </c>
      <c r="G50">
        <f>LN(E50/(E49+E51+E52))</f>
        <v>-7.6500735035485317</v>
      </c>
      <c r="H50">
        <f t="shared" si="2"/>
        <v>-6.3388582241512754</v>
      </c>
      <c r="I50">
        <v>42275.519999999997</v>
      </c>
      <c r="J50">
        <v>1541435548</v>
      </c>
      <c r="K50">
        <f>LN(J46/I46)/LN(2)</f>
        <v>15.149824716041648</v>
      </c>
      <c r="L50">
        <f t="shared" si="3"/>
        <v>-0.41841132441877482</v>
      </c>
    </row>
    <row r="51" spans="1:12" x14ac:dyDescent="0.2">
      <c r="A51" s="15">
        <v>2</v>
      </c>
      <c r="B51" s="16" t="s">
        <v>22</v>
      </c>
      <c r="C51" s="17" t="s">
        <v>18</v>
      </c>
      <c r="D51" s="15">
        <v>0.27800631397684877</v>
      </c>
      <c r="E51" s="15">
        <v>0.99942517723701862</v>
      </c>
      <c r="F51">
        <f>LN(D51/(D49+D50+D52))</f>
        <v>-0.95437256815464</v>
      </c>
      <c r="G51">
        <f>LN(E51/(E49+E50+E52))</f>
        <v>4.9088278623127506</v>
      </c>
      <c r="H51">
        <f t="shared" si="2"/>
        <v>5.8632004304673906</v>
      </c>
      <c r="I51">
        <v>41065.679999999993</v>
      </c>
      <c r="J51">
        <v>1546197852</v>
      </c>
      <c r="K51">
        <f>LN(J46/I46)/LN(2)</f>
        <v>15.149824716041648</v>
      </c>
      <c r="L51">
        <f t="shared" si="3"/>
        <v>0.38701440712109636</v>
      </c>
    </row>
    <row r="52" spans="1:12" x14ac:dyDescent="0.2">
      <c r="A52" s="15">
        <v>2</v>
      </c>
      <c r="B52" s="16" t="s">
        <v>22</v>
      </c>
      <c r="C52" s="17" t="s">
        <v>20</v>
      </c>
      <c r="D52" s="15">
        <v>0.24748875920788291</v>
      </c>
      <c r="E52" s="15">
        <v>2.682506227246599E-3</v>
      </c>
      <c r="F52">
        <f>LN(D52/(D49+D50+D51))</f>
        <v>-1.1120507708057257</v>
      </c>
      <c r="G52">
        <f>LN(E52/(E49+E50+E51))</f>
        <v>-5.9251148629949739</v>
      </c>
      <c r="H52">
        <f t="shared" si="2"/>
        <v>-4.813064092189248</v>
      </c>
      <c r="I52">
        <v>41399.039999999994</v>
      </c>
      <c r="J52">
        <v>1649416992</v>
      </c>
      <c r="K52">
        <f>LN(J46/I46)/LN(2)</f>
        <v>15.149824716041648</v>
      </c>
      <c r="L52">
        <f t="shared" si="3"/>
        <v>-0.31769767521421244</v>
      </c>
    </row>
    <row r="53" spans="1:12" x14ac:dyDescent="0.2">
      <c r="A53" s="24">
        <v>3</v>
      </c>
      <c r="B53" s="25" t="s">
        <v>23</v>
      </c>
      <c r="C53" s="26" t="s">
        <v>17</v>
      </c>
      <c r="D53" s="24">
        <v>0.25523325358851673</v>
      </c>
      <c r="E53" s="24">
        <v>4.1317292502126629E-3</v>
      </c>
      <c r="F53">
        <f>LN(D53/(D54+D55+D56))</f>
        <v>-1.070893230278843</v>
      </c>
      <c r="G53">
        <f>LN(E53/(E54+E55+E56))</f>
        <v>-5.4939083371060056</v>
      </c>
      <c r="H53">
        <f t="shared" si="2"/>
        <v>-4.4230151068271626</v>
      </c>
      <c r="K53">
        <f>LN(J47/I47)/LN(2)</f>
        <v>15.180716990674217</v>
      </c>
      <c r="L53">
        <f t="shared" si="3"/>
        <v>-0.29135745759204251</v>
      </c>
    </row>
    <row r="54" spans="1:12" x14ac:dyDescent="0.2">
      <c r="A54" s="12">
        <v>3</v>
      </c>
      <c r="B54" s="13" t="s">
        <v>23</v>
      </c>
      <c r="C54" s="14" t="s">
        <v>13</v>
      </c>
      <c r="D54" s="12">
        <v>0.24446770334928236</v>
      </c>
      <c r="E54" s="12">
        <v>4.8608579414266616E-4</v>
      </c>
      <c r="F54">
        <f>LN(D54/(D53+D55+D56))</f>
        <v>-1.1283393219605544</v>
      </c>
      <c r="G54">
        <f>LN(E54/(E53+E55+E56))</f>
        <v>-7.6375959434785576</v>
      </c>
      <c r="H54">
        <f t="shared" si="2"/>
        <v>-6.509256621518003</v>
      </c>
      <c r="K54">
        <f>LN(J47/I47)/LN(2)</f>
        <v>15.180716990674217</v>
      </c>
      <c r="L54">
        <f t="shared" si="3"/>
        <v>-0.4287845314234337</v>
      </c>
    </row>
    <row r="55" spans="1:12" x14ac:dyDescent="0.2">
      <c r="A55" s="15">
        <v>3</v>
      </c>
      <c r="B55" s="16" t="s">
        <v>23</v>
      </c>
      <c r="C55" s="17" t="s">
        <v>19</v>
      </c>
      <c r="D55" s="15">
        <v>0.27422248803827753</v>
      </c>
      <c r="E55" s="15">
        <v>0.99939239275732161</v>
      </c>
      <c r="F55">
        <f>LN(D55/(D53+D54+D56))</f>
        <v>-0.97330373347013643</v>
      </c>
      <c r="G55">
        <f>LN(E55/(E53+E54+E56))</f>
        <v>4.6453641352279247</v>
      </c>
      <c r="H55">
        <f t="shared" si="2"/>
        <v>5.6186678686980613</v>
      </c>
      <c r="K55">
        <f>LN(J47/I47)/LN(2)</f>
        <v>15.180716990674217</v>
      </c>
      <c r="L55">
        <f t="shared" si="3"/>
        <v>0.37011874156864322</v>
      </c>
    </row>
    <row r="56" spans="1:12" x14ac:dyDescent="0.2">
      <c r="A56" s="15">
        <v>3</v>
      </c>
      <c r="B56" s="16" t="s">
        <v>23</v>
      </c>
      <c r="C56" s="17" t="s">
        <v>20</v>
      </c>
      <c r="D56" s="15">
        <v>0.22607655502392343</v>
      </c>
      <c r="E56" s="15">
        <v>4.9823793899623284E-3</v>
      </c>
      <c r="F56">
        <f>LN(D56/(D53+D54+D55))</f>
        <v>-1.2305992794412584</v>
      </c>
      <c r="G56">
        <f>LN(E56/(E53+E54+E55))</f>
        <v>-5.3058499012524019</v>
      </c>
      <c r="H56">
        <f t="shared" si="2"/>
        <v>-4.0752506218111435</v>
      </c>
      <c r="K56">
        <f>LN(J47/I47)/LN(2)</f>
        <v>15.180716990674217</v>
      </c>
      <c r="L56">
        <f t="shared" si="3"/>
        <v>-0.26844915324583429</v>
      </c>
    </row>
    <row r="57" spans="1:12" x14ac:dyDescent="0.2">
      <c r="A57" s="24">
        <v>4</v>
      </c>
      <c r="B57" s="25" t="s">
        <v>24</v>
      </c>
      <c r="C57" s="26" t="s">
        <v>17</v>
      </c>
      <c r="D57" s="24">
        <v>0.24199380165289255</v>
      </c>
      <c r="E57" s="24">
        <v>5.3633681952266023E-4</v>
      </c>
      <c r="F57">
        <f>LN(D57/(D58+D59+D60))</f>
        <v>-1.1417794500237746</v>
      </c>
      <c r="G57">
        <f>LN(E57/(E58+E59+E60))</f>
        <v>-7.530211718919313</v>
      </c>
      <c r="H57">
        <f t="shared" si="2"/>
        <v>-6.3884322688955386</v>
      </c>
      <c r="K57">
        <f>LN(J48/I48)/LN(2)</f>
        <v>15.115726367376617</v>
      </c>
      <c r="L57">
        <f t="shared" si="3"/>
        <v>-0.4226348184420245</v>
      </c>
    </row>
    <row r="58" spans="1:12" x14ac:dyDescent="0.2">
      <c r="A58" s="12">
        <v>4</v>
      </c>
      <c r="B58" s="13" t="s">
        <v>24</v>
      </c>
      <c r="C58" s="14" t="s">
        <v>15</v>
      </c>
      <c r="D58" s="12">
        <v>0.26665805785123964</v>
      </c>
      <c r="E58" s="12">
        <v>0.36430678466076705</v>
      </c>
      <c r="F58">
        <f>LN(D58/(D57+D59+D60))</f>
        <v>-1.0116449344822995</v>
      </c>
      <c r="G58">
        <f>LN(E58/(E57+E59+E60))</f>
        <v>-0.55671975347577018</v>
      </c>
      <c r="H58">
        <f t="shared" si="2"/>
        <v>0.45492518100652934</v>
      </c>
      <c r="K58">
        <f>LN(J48/I48)/LN(2)</f>
        <v>15.115726367376617</v>
      </c>
      <c r="L58">
        <f t="shared" si="3"/>
        <v>3.0096150853085538E-2</v>
      </c>
    </row>
    <row r="59" spans="1:12" x14ac:dyDescent="0.2">
      <c r="A59" s="15">
        <v>4</v>
      </c>
      <c r="B59" s="16" t="s">
        <v>24</v>
      </c>
      <c r="C59" s="17" t="s">
        <v>18</v>
      </c>
      <c r="D59" s="15">
        <v>0.2456095041322314</v>
      </c>
      <c r="E59" s="15">
        <v>0.31550013408420485</v>
      </c>
      <c r="F59">
        <f>LN(D59/(D57+D58+D60))</f>
        <v>-1.1221672398423506</v>
      </c>
      <c r="G59">
        <f>LN(E59/(E57+E58+E60))</f>
        <v>-0.77452934187140376</v>
      </c>
      <c r="H59">
        <f t="shared" si="2"/>
        <v>0.3476378979709468</v>
      </c>
      <c r="K59">
        <f>LN(J48/I48)/LN(2)</f>
        <v>15.115726367376617</v>
      </c>
      <c r="L59">
        <f t="shared" si="3"/>
        <v>2.299842491997164E-2</v>
      </c>
    </row>
    <row r="60" spans="1:12" x14ac:dyDescent="0.2">
      <c r="A60" s="15">
        <v>4</v>
      </c>
      <c r="B60" s="16" t="s">
        <v>24</v>
      </c>
      <c r="C60" s="17" t="s">
        <v>19</v>
      </c>
      <c r="D60" s="15">
        <v>0.24573863636363635</v>
      </c>
      <c r="E60" s="15">
        <v>0.31965674443550551</v>
      </c>
      <c r="F60">
        <f>LN(D60/(D57+D58+D59))</f>
        <v>-1.1214704267441598</v>
      </c>
      <c r="G60">
        <f>LN(E60/(E57+E58+E59))</f>
        <v>-0.75534971197398693</v>
      </c>
      <c r="H60">
        <f t="shared" si="2"/>
        <v>0.36612071477017283</v>
      </c>
      <c r="K60">
        <f>LN(J48/I48)/LN(2)</f>
        <v>15.115726367376617</v>
      </c>
      <c r="L60">
        <f t="shared" si="3"/>
        <v>2.4221179047032079E-2</v>
      </c>
    </row>
    <row r="61" spans="1:12" x14ac:dyDescent="0.2">
      <c r="A61" s="15">
        <v>5</v>
      </c>
      <c r="B61" s="16" t="s">
        <v>25</v>
      </c>
      <c r="C61" s="17" t="s">
        <v>14</v>
      </c>
      <c r="D61" s="15">
        <v>0.24051928119204452</v>
      </c>
      <c r="E61" s="15">
        <v>2.8116966580976864E-3</v>
      </c>
      <c r="F61">
        <f>LN(D61/(D62+D63+D64))</f>
        <v>-1.1498346774133139</v>
      </c>
      <c r="G61">
        <f>LN(E61/(E62+E63+E64))</f>
        <v>-5.8775757049424158</v>
      </c>
      <c r="H61">
        <f t="shared" si="2"/>
        <v>-4.7277410275291016</v>
      </c>
      <c r="K61">
        <f>LN(J49/I49)/LN(2)</f>
        <v>15.185297758345216</v>
      </c>
      <c r="L61">
        <f t="shared" si="3"/>
        <v>-0.31133673522673794</v>
      </c>
    </row>
    <row r="62" spans="1:12" x14ac:dyDescent="0.2">
      <c r="A62" s="15">
        <v>5</v>
      </c>
      <c r="B62" s="16" t="s">
        <v>25</v>
      </c>
      <c r="C62" s="17" t="s">
        <v>13</v>
      </c>
      <c r="D62" s="15">
        <v>0.26533222485131419</v>
      </c>
      <c r="E62" s="15">
        <v>3.6150385604113112E-3</v>
      </c>
      <c r="F62">
        <f>LN(D62/(D61+D63+D64))</f>
        <v>-1.0184356709551377</v>
      </c>
      <c r="G62">
        <f>LN(E62/(E61+E63+E64))</f>
        <v>-5.6254605078807307</v>
      </c>
      <c r="H62">
        <f t="shared" si="2"/>
        <v>-4.6070248369255928</v>
      </c>
      <c r="K62">
        <f>LN(J49/I49)/LN(2)</f>
        <v>15.185297758345216</v>
      </c>
      <c r="L62">
        <f t="shared" si="3"/>
        <v>-0.30338719136368342</v>
      </c>
    </row>
    <row r="63" spans="1:12" x14ac:dyDescent="0.2">
      <c r="A63" s="12">
        <v>5</v>
      </c>
      <c r="B63" s="13" t="s">
        <v>25</v>
      </c>
      <c r="C63" s="14" t="s">
        <v>20</v>
      </c>
      <c r="D63" s="12">
        <v>0.23469975059154569</v>
      </c>
      <c r="E63" s="12">
        <v>3.2133676092544985E-4</v>
      </c>
      <c r="F63">
        <f>LN(D63/(D61+D62+D64))</f>
        <v>-1.1819611995249004</v>
      </c>
      <c r="G63">
        <f>LN(E63/(E61+E62+E64))</f>
        <v>-8.049107721326406</v>
      </c>
      <c r="H63">
        <f t="shared" si="2"/>
        <v>-6.8671465218015051</v>
      </c>
      <c r="K63">
        <f>LN(J49/I49)/LN(2)</f>
        <v>15.185297758345216</v>
      </c>
      <c r="L63">
        <f t="shared" si="3"/>
        <v>-0.45222336967529025</v>
      </c>
    </row>
    <row r="64" spans="1:12" x14ac:dyDescent="0.2">
      <c r="A64" s="36">
        <v>5</v>
      </c>
      <c r="B64" s="37" t="s">
        <v>25</v>
      </c>
      <c r="C64" s="38" t="s">
        <v>21</v>
      </c>
      <c r="D64" s="36">
        <v>0.2594487433650956</v>
      </c>
      <c r="E64" s="36">
        <v>0.99967866323907451</v>
      </c>
      <c r="F64">
        <f>LN(D64/(D61+D62+D63))</f>
        <v>-1.0488356879205389</v>
      </c>
      <c r="G64">
        <f>LN(E64/(E61+E62+E63))</f>
        <v>4.9981770591742141</v>
      </c>
      <c r="H64">
        <f t="shared" si="2"/>
        <v>6.0470127470947528</v>
      </c>
      <c r="K64">
        <f>LN(J49/I49)/LN(2)</f>
        <v>15.185297758345216</v>
      </c>
      <c r="L64">
        <f t="shared" si="3"/>
        <v>0.39821496050491095</v>
      </c>
    </row>
    <row r="65" spans="1:12" x14ac:dyDescent="0.2">
      <c r="A65" s="15">
        <v>6</v>
      </c>
      <c r="B65" s="16" t="s">
        <v>26</v>
      </c>
      <c r="C65" s="17" t="s">
        <v>15</v>
      </c>
      <c r="D65" s="15">
        <v>0.26170996113724687</v>
      </c>
      <c r="E65" s="15">
        <v>0.3469237252423093</v>
      </c>
      <c r="F65">
        <f>LN(D65/(D66+D67+D68))</f>
        <v>-1.0370998819793722</v>
      </c>
      <c r="G65">
        <f>LN(E65/(E66+E67+E68))</f>
        <v>-0.63258898532555519</v>
      </c>
      <c r="H65">
        <f t="shared" si="2"/>
        <v>0.40451089665381701</v>
      </c>
      <c r="K65">
        <f>LN(J50/I50)/LN(2)</f>
        <v>15.154092541504649</v>
      </c>
      <c r="L65">
        <f t="shared" si="3"/>
        <v>2.6693178462908682E-2</v>
      </c>
    </row>
    <row r="66" spans="1:12" x14ac:dyDescent="0.2">
      <c r="A66" s="15">
        <v>6</v>
      </c>
      <c r="B66" s="16" t="s">
        <v>26</v>
      </c>
      <c r="C66" s="17" t="s">
        <v>14</v>
      </c>
      <c r="D66" s="15">
        <v>0.24473307424831253</v>
      </c>
      <c r="E66" s="15">
        <v>0</v>
      </c>
      <c r="F66">
        <f>LN(D66/(D65+D67+D68))</f>
        <v>-1.1269031070571069</v>
      </c>
      <c r="G66" t="e">
        <f>LN(E66/(E65+E67+E68))</f>
        <v>#NUM!</v>
      </c>
      <c r="H66" t="e">
        <f t="shared" si="2"/>
        <v>#NUM!</v>
      </c>
      <c r="K66">
        <f>LN(J50/I50)/LN(2)</f>
        <v>15.154092541504649</v>
      </c>
      <c r="L66" t="e">
        <f t="shared" si="3"/>
        <v>#NUM!</v>
      </c>
    </row>
    <row r="67" spans="1:12" x14ac:dyDescent="0.2">
      <c r="A67" s="12">
        <v>6</v>
      </c>
      <c r="B67" s="13" t="s">
        <v>26</v>
      </c>
      <c r="C67" s="14" t="s">
        <v>18</v>
      </c>
      <c r="D67" s="12">
        <v>0.25178973205154431</v>
      </c>
      <c r="E67" s="12">
        <v>0.34534344711335863</v>
      </c>
      <c r="F67">
        <f>LN(D67/(D65+D66+D68))</f>
        <v>-1.0890897027663573</v>
      </c>
      <c r="G67">
        <f>LN(E67/(E65+E66+E68))</f>
        <v>-0.63957133064921778</v>
      </c>
      <c r="H67">
        <f t="shared" si="2"/>
        <v>0.44951837211713952</v>
      </c>
      <c r="K67">
        <f>LN(J50/I50)/LN(2)</f>
        <v>15.154092541504649</v>
      </c>
      <c r="L67">
        <f t="shared" si="3"/>
        <v>2.9663166625515859E-2</v>
      </c>
    </row>
    <row r="68" spans="1:12" x14ac:dyDescent="0.2">
      <c r="A68" s="36">
        <v>6</v>
      </c>
      <c r="B68" s="37" t="s">
        <v>26</v>
      </c>
      <c r="C68" s="38" t="s">
        <v>21</v>
      </c>
      <c r="D68" s="36">
        <v>0.24176723256289631</v>
      </c>
      <c r="E68" s="36">
        <v>0.30773282764433207</v>
      </c>
      <c r="F68">
        <f>LN(D68/(D65+D66+D67))</f>
        <v>-1.1430150051846888</v>
      </c>
      <c r="G68">
        <f>LN(E68/(E65+E66+E67))</f>
        <v>-0.81074000451012684</v>
      </c>
      <c r="H68">
        <f t="shared" si="2"/>
        <v>0.33227500067456195</v>
      </c>
      <c r="K68">
        <f>LN(J50/I50)/LN(2)</f>
        <v>15.154092541504649</v>
      </c>
      <c r="L68">
        <f t="shared" si="3"/>
        <v>2.1926420190751347E-2</v>
      </c>
    </row>
    <row r="69" spans="1:12" x14ac:dyDescent="0.2">
      <c r="A69" s="15">
        <v>7</v>
      </c>
      <c r="B69" s="16" t="s">
        <v>27</v>
      </c>
      <c r="C69" s="17" t="s">
        <v>15</v>
      </c>
      <c r="D69" s="15">
        <v>0.26235592889236181</v>
      </c>
      <c r="E69" s="15">
        <v>0.3489797873359517</v>
      </c>
      <c r="F69">
        <f>LN(D69/(D70+D71+D72))</f>
        <v>-1.0337593307421535</v>
      </c>
      <c r="G69">
        <f>LN(E69/(E70+E71+E72))</f>
        <v>-0.62352668578325898</v>
      </c>
      <c r="H69">
        <f t="shared" si="2"/>
        <v>0.41023264495889455</v>
      </c>
      <c r="K69">
        <f>LN(J51/I51)/LN(2)</f>
        <v>15.200432225628068</v>
      </c>
      <c r="L69">
        <f t="shared" si="3"/>
        <v>2.6988222365627115E-2</v>
      </c>
    </row>
    <row r="70" spans="1:12" x14ac:dyDescent="0.2">
      <c r="A70" s="15">
        <v>7</v>
      </c>
      <c r="B70" s="16" t="s">
        <v>27</v>
      </c>
      <c r="C70" s="17" t="s">
        <v>13</v>
      </c>
      <c r="D70" s="15">
        <v>0.24975581168196914</v>
      </c>
      <c r="E70" s="15">
        <v>5.7476769805536927E-4</v>
      </c>
      <c r="F70">
        <f>LN(D70/(D69+D71+D72))</f>
        <v>-1.0999150507074953</v>
      </c>
      <c r="G70">
        <f>LN(E70/(E69+E71+E72))</f>
        <v>-7.4609696692399146</v>
      </c>
      <c r="H70">
        <f t="shared" si="2"/>
        <v>-6.3610546185324193</v>
      </c>
      <c r="K70">
        <f>LN(J51/I51)/LN(2)</f>
        <v>15.200432225628068</v>
      </c>
      <c r="L70">
        <f t="shared" si="3"/>
        <v>-0.41847853561740322</v>
      </c>
    </row>
    <row r="71" spans="1:12" x14ac:dyDescent="0.2">
      <c r="A71" s="12">
        <v>7</v>
      </c>
      <c r="B71" s="13" t="s">
        <v>27</v>
      </c>
      <c r="C71" s="14" t="s">
        <v>19</v>
      </c>
      <c r="D71" s="12">
        <v>0.23715569447157647</v>
      </c>
      <c r="E71" s="12">
        <v>0.31679279624485113</v>
      </c>
      <c r="F71">
        <f>LN(D71/(D69+D70+D72))</f>
        <v>-1.1683370906543427</v>
      </c>
      <c r="G71">
        <f>LN(E71/(E69+E70+E72))</f>
        <v>-0.76855026600123777</v>
      </c>
      <c r="H71">
        <f t="shared" si="2"/>
        <v>0.39978682465310489</v>
      </c>
      <c r="K71">
        <f>LN(J51/I51)/LN(2)</f>
        <v>15.200432225628068</v>
      </c>
      <c r="L71">
        <f t="shared" si="3"/>
        <v>2.63010168868133E-2</v>
      </c>
    </row>
    <row r="72" spans="1:12" x14ac:dyDescent="0.2">
      <c r="A72" s="36">
        <v>7</v>
      </c>
      <c r="B72" s="37" t="s">
        <v>27</v>
      </c>
      <c r="C72" s="38" t="s">
        <v>21</v>
      </c>
      <c r="D72" s="36">
        <v>0.25073256495409257</v>
      </c>
      <c r="E72" s="36">
        <v>0.33365264872114186</v>
      </c>
      <c r="F72">
        <f>LN(D72/(D69+D70+D71))</f>
        <v>-1.0947090830881561</v>
      </c>
      <c r="G72">
        <f>LN(E72/(E69+E70+E71))</f>
        <v>-0.69171060510817262</v>
      </c>
      <c r="H72">
        <f t="shared" si="2"/>
        <v>0.40299847797998345</v>
      </c>
      <c r="K72">
        <f>LN(J51/I51)/LN(2)</f>
        <v>15.200432225628068</v>
      </c>
      <c r="L72">
        <f t="shared" si="3"/>
        <v>2.6512303860710244E-2</v>
      </c>
    </row>
    <row r="73" spans="1:12" x14ac:dyDescent="0.2">
      <c r="A73" s="15">
        <v>8</v>
      </c>
      <c r="B73" s="16" t="s">
        <v>28</v>
      </c>
      <c r="C73" s="17" t="s">
        <v>18</v>
      </c>
      <c r="D73" s="15">
        <v>0.26610558530986994</v>
      </c>
      <c r="E73" s="15">
        <v>0.36322076389912994</v>
      </c>
      <c r="F73">
        <f>LN(D73/(D74+D75+D76))</f>
        <v>-1.0144720017931217</v>
      </c>
      <c r="G73">
        <f>LN(E73/(E74+E75+E76))</f>
        <v>-0.56141221295421495</v>
      </c>
      <c r="H73">
        <f t="shared" si="2"/>
        <v>0.45305978883890674</v>
      </c>
      <c r="K73">
        <f>LN(J52/I52)/LN(2)</f>
        <v>15.28199933604664</v>
      </c>
      <c r="L73">
        <f t="shared" si="3"/>
        <v>2.9646630579955945E-2</v>
      </c>
    </row>
    <row r="74" spans="1:12" x14ac:dyDescent="0.2">
      <c r="A74" s="15">
        <v>8</v>
      </c>
      <c r="B74" s="16" t="s">
        <v>28</v>
      </c>
      <c r="C74" s="17" t="s">
        <v>19</v>
      </c>
      <c r="D74" s="15">
        <v>0.26159143075745983</v>
      </c>
      <c r="E74" s="15">
        <v>0.3358649166789559</v>
      </c>
      <c r="F74">
        <f>LN(D74/(D73+D75+D76))</f>
        <v>-1.0377134262678347</v>
      </c>
      <c r="G74">
        <f>LN(E74/(E73+E75+E76))</f>
        <v>-0.6817765220896842</v>
      </c>
      <c r="H74">
        <f t="shared" si="2"/>
        <v>0.35593690417815049</v>
      </c>
      <c r="K74">
        <f>LN(J52/I52)/LN(2)</f>
        <v>15.28199933604664</v>
      </c>
      <c r="L74">
        <f t="shared" si="3"/>
        <v>2.3291252430470869E-2</v>
      </c>
    </row>
    <row r="75" spans="1:12" x14ac:dyDescent="0.2">
      <c r="A75" s="15">
        <v>8</v>
      </c>
      <c r="B75" s="16" t="s">
        <v>28</v>
      </c>
      <c r="C75" s="17" t="s">
        <v>20</v>
      </c>
      <c r="D75" s="15">
        <v>0.24422341239479725</v>
      </c>
      <c r="E75" s="15">
        <v>6.6361893526028614E-4</v>
      </c>
      <c r="F75">
        <f>LN(D75/(D73+D74+D76))</f>
        <v>-1.1296623825308707</v>
      </c>
      <c r="G75">
        <f>LN(E75/(E73+E74+E76))</f>
        <v>-7.3171386266797969</v>
      </c>
      <c r="H75">
        <f t="shared" si="2"/>
        <v>-6.1874762441489262</v>
      </c>
      <c r="K75">
        <f>LN(J52/I52)/LN(2)</f>
        <v>15.28199933604664</v>
      </c>
      <c r="L75">
        <f t="shared" si="3"/>
        <v>-0.40488656674353635</v>
      </c>
    </row>
    <row r="76" spans="1:12" x14ac:dyDescent="0.2">
      <c r="A76" s="42">
        <v>8</v>
      </c>
      <c r="B76" s="43" t="s">
        <v>28</v>
      </c>
      <c r="C76" s="44" t="s">
        <v>21</v>
      </c>
      <c r="D76" s="42">
        <v>0.22807957153787295</v>
      </c>
      <c r="E76" s="42">
        <v>0.30025070048665392</v>
      </c>
      <c r="F76">
        <f>LN(D76/(D73+D74+D75))</f>
        <v>-1.2191869067303081</v>
      </c>
      <c r="G76">
        <f>LN(E76/(E73+E74+E75))</f>
        <v>-0.84610433337361468</v>
      </c>
      <c r="H76">
        <f t="shared" si="2"/>
        <v>0.37308257335669337</v>
      </c>
      <c r="K76">
        <f>LN(J52/I52)/LN(2)</f>
        <v>15.28199933604664</v>
      </c>
      <c r="L76">
        <f t="shared" si="3"/>
        <v>2.441320439510028E-2</v>
      </c>
    </row>
    <row r="77" spans="1:12" ht="21" thickBot="1" x14ac:dyDescent="0.3">
      <c r="A77" s="1" t="s">
        <v>0</v>
      </c>
      <c r="D77" s="45" t="s">
        <v>29</v>
      </c>
      <c r="E77" s="45"/>
    </row>
    <row r="78" spans="1:12" ht="18" thickTop="1" thickBot="1" x14ac:dyDescent="0.25">
      <c r="A78" s="3" t="s">
        <v>2</v>
      </c>
      <c r="D78" s="3">
        <v>3</v>
      </c>
      <c r="E78" s="3">
        <v>3</v>
      </c>
    </row>
    <row r="79" spans="1:12" ht="17" thickBot="1" x14ac:dyDescent="0.25">
      <c r="A79" s="3" t="s">
        <v>3</v>
      </c>
      <c r="D79" s="3" t="s">
        <v>4</v>
      </c>
      <c r="E79" s="3" t="s">
        <v>5</v>
      </c>
    </row>
    <row r="80" spans="1:12" ht="17" thickBot="1" x14ac:dyDescent="0.25">
      <c r="A80" s="3" t="s">
        <v>7</v>
      </c>
      <c r="D80" s="3">
        <v>0</v>
      </c>
      <c r="E80" s="3">
        <v>24</v>
      </c>
    </row>
    <row r="81" spans="1:12" ht="18" thickBot="1" x14ac:dyDescent="0.25">
      <c r="A81" s="3" t="s">
        <v>8</v>
      </c>
      <c r="B81" s="8"/>
      <c r="C81" s="9" t="s">
        <v>9</v>
      </c>
      <c r="D81" s="3" t="s">
        <v>4</v>
      </c>
      <c r="E81" s="3">
        <v>0.04</v>
      </c>
    </row>
    <row r="82" spans="1:12" ht="17" thickBot="1" x14ac:dyDescent="0.25">
      <c r="A82" s="7" t="s">
        <v>10</v>
      </c>
      <c r="B82" s="10" t="s">
        <v>11</v>
      </c>
      <c r="C82" s="11" t="s">
        <v>12</v>
      </c>
      <c r="D82" s="3">
        <v>27</v>
      </c>
      <c r="E82" s="3">
        <v>30</v>
      </c>
      <c r="F82" s="63" t="s">
        <v>31</v>
      </c>
      <c r="G82" s="63" t="s">
        <v>32</v>
      </c>
      <c r="H82" s="63" t="s">
        <v>33</v>
      </c>
      <c r="I82" t="s">
        <v>34</v>
      </c>
      <c r="J82" t="s">
        <v>35</v>
      </c>
      <c r="K82" t="s">
        <v>36</v>
      </c>
      <c r="L82" t="s">
        <v>37</v>
      </c>
    </row>
    <row r="83" spans="1:12" x14ac:dyDescent="0.2">
      <c r="A83" s="12">
        <v>1</v>
      </c>
      <c r="B83" s="13" t="s">
        <v>16</v>
      </c>
      <c r="C83" s="14" t="s">
        <v>17</v>
      </c>
      <c r="D83" s="12">
        <v>0.22725741239892194</v>
      </c>
      <c r="E83" s="12">
        <v>4.7615268629473852E-4</v>
      </c>
      <c r="F83">
        <f>LN(D83/(D84+D85+D86))</f>
        <v>-1.2238626383894156</v>
      </c>
      <c r="G83">
        <f>LN(E83/(E84+E85+E86))</f>
        <v>-7.6580701325984233</v>
      </c>
      <c r="H83">
        <f>G83-F83</f>
        <v>-6.4342074942090077</v>
      </c>
      <c r="I83">
        <v>33207.839999999997</v>
      </c>
      <c r="J83">
        <v>1765644139.9999998</v>
      </c>
      <c r="K83">
        <f>LN(J83/I83)/LN(2)</f>
        <v>15.698311190126979</v>
      </c>
      <c r="L83">
        <f>H83/K83</f>
        <v>-0.40986622167712061</v>
      </c>
    </row>
    <row r="84" spans="1:12" x14ac:dyDescent="0.2">
      <c r="A84" s="15">
        <v>1</v>
      </c>
      <c r="B84" s="16" t="s">
        <v>16</v>
      </c>
      <c r="C84" s="17" t="s">
        <v>15</v>
      </c>
      <c r="D84" s="15">
        <v>0.27383760107816713</v>
      </c>
      <c r="E84" s="15">
        <v>0.99944448853265611</v>
      </c>
      <c r="F84">
        <f>LN(D84/(D83+D85+D86))</f>
        <v>-0.97523844590601971</v>
      </c>
      <c r="G84">
        <f>LN(E84/(E83+E85+E86))</f>
        <v>4.6702911645830234</v>
      </c>
      <c r="H84">
        <f t="shared" ref="H84:H114" si="4">G84-F84</f>
        <v>5.6455296104890431</v>
      </c>
      <c r="I84">
        <v>30607.5</v>
      </c>
      <c r="J84">
        <v>1874928320</v>
      </c>
      <c r="K84">
        <f>LN(J83/I83)/LN(2)</f>
        <v>15.698311190126979</v>
      </c>
      <c r="L84">
        <f t="shared" ref="L84:L114" si="5">H84/K84</f>
        <v>0.35962655741208926</v>
      </c>
    </row>
    <row r="85" spans="1:12" x14ac:dyDescent="0.2">
      <c r="A85" s="15">
        <v>1</v>
      </c>
      <c r="B85" s="16" t="s">
        <v>16</v>
      </c>
      <c r="C85" s="17" t="s">
        <v>14</v>
      </c>
      <c r="D85" s="15">
        <v>0.23660714285714285</v>
      </c>
      <c r="E85" s="15">
        <v>5.6344734544877392E-3</v>
      </c>
      <c r="F85">
        <f>LN(D85/(D83+D84+D86))</f>
        <v>-1.1713716429505381</v>
      </c>
      <c r="G85">
        <f>LN(E85/(E83+E84+E86))</f>
        <v>-5.1820209014542424</v>
      </c>
      <c r="H85">
        <f t="shared" si="4"/>
        <v>-4.0106492585037046</v>
      </c>
      <c r="I85">
        <v>30563.699999999997</v>
      </c>
      <c r="J85">
        <v>1770407812</v>
      </c>
      <c r="K85">
        <f>LN(J83/I83)/LN(2)</f>
        <v>15.698311190126979</v>
      </c>
      <c r="L85">
        <f t="shared" si="5"/>
        <v>-0.25548284843697661</v>
      </c>
    </row>
    <row r="86" spans="1:12" x14ac:dyDescent="0.2">
      <c r="A86" s="15">
        <v>1</v>
      </c>
      <c r="B86" s="16" t="s">
        <v>16</v>
      </c>
      <c r="C86" s="17" t="s">
        <v>13</v>
      </c>
      <c r="D86" s="15">
        <v>0.26229784366576819</v>
      </c>
      <c r="E86" s="15">
        <v>3.2537100230140463E-3</v>
      </c>
      <c r="F86">
        <f>LN(D86/(D83+D84+D85))</f>
        <v>-1.0340594949674</v>
      </c>
      <c r="G86">
        <f>LN(E86/(E83+E84+E85))</f>
        <v>-5.7334991300946001</v>
      </c>
      <c r="H86">
        <f t="shared" si="4"/>
        <v>-4.6994396351272005</v>
      </c>
      <c r="I86">
        <v>32510.519999999997</v>
      </c>
      <c r="J86">
        <v>2409600976</v>
      </c>
      <c r="K86">
        <f>LN(J83/I83)/LN(2)</f>
        <v>15.698311190126979</v>
      </c>
      <c r="L86">
        <f t="shared" si="5"/>
        <v>-0.29935956665725827</v>
      </c>
    </row>
    <row r="87" spans="1:12" x14ac:dyDescent="0.2">
      <c r="A87" s="24">
        <v>2</v>
      </c>
      <c r="B87" s="25" t="s">
        <v>22</v>
      </c>
      <c r="C87" s="26" t="s">
        <v>17</v>
      </c>
      <c r="D87" s="24">
        <v>0.25404796064767371</v>
      </c>
      <c r="E87" s="24">
        <v>5.9375000000000001E-3</v>
      </c>
      <c r="F87">
        <f>LN(D87/(D88+D89+D90))</f>
        <v>-1.0771382370830676</v>
      </c>
      <c r="G87">
        <f>LN(E87/(E88+E89+E90))</f>
        <v>-5.1291717820285045</v>
      </c>
      <c r="H87">
        <f t="shared" si="4"/>
        <v>-4.052033544945437</v>
      </c>
      <c r="I87">
        <v>33093.119999999995</v>
      </c>
      <c r="J87">
        <v>1906161328</v>
      </c>
      <c r="K87">
        <f>LN(J84/I84)/LN(2)</f>
        <v>15.902590704404282</v>
      </c>
      <c r="L87">
        <f t="shared" si="5"/>
        <v>-0.25480336004769405</v>
      </c>
    </row>
    <row r="88" spans="1:12" x14ac:dyDescent="0.2">
      <c r="A88" s="12">
        <v>2</v>
      </c>
      <c r="B88" s="13" t="s">
        <v>22</v>
      </c>
      <c r="C88" s="14" t="s">
        <v>14</v>
      </c>
      <c r="D88" s="12">
        <v>0.22832547653207624</v>
      </c>
      <c r="E88" s="12">
        <v>9.3749999999999997E-4</v>
      </c>
      <c r="F88">
        <f>LN(D88/(D87+D89+D90))</f>
        <v>-1.2177907197467648</v>
      </c>
      <c r="G88">
        <f>LN(E88/(E87+E89+E90))</f>
        <v>-6.9799725760467091</v>
      </c>
      <c r="H88">
        <f t="shared" si="4"/>
        <v>-5.7621818562999447</v>
      </c>
      <c r="I88">
        <v>35079.479999999996</v>
      </c>
      <c r="J88">
        <v>1698215236</v>
      </c>
      <c r="K88">
        <f>LN(J84/I84)/LN(2)</f>
        <v>15.902590704404282</v>
      </c>
      <c r="L88">
        <f t="shared" si="5"/>
        <v>-0.36234233549783096</v>
      </c>
    </row>
    <row r="89" spans="1:12" x14ac:dyDescent="0.2">
      <c r="A89" s="15">
        <v>2</v>
      </c>
      <c r="B89" s="16" t="s">
        <v>22</v>
      </c>
      <c r="C89" s="17" t="s">
        <v>18</v>
      </c>
      <c r="D89" s="15">
        <v>0.28345972535355607</v>
      </c>
      <c r="E89" s="15">
        <v>0.99895833333333328</v>
      </c>
      <c r="F89">
        <f>LN(D89/(D87+D88+D90))</f>
        <v>-0.92736440511066787</v>
      </c>
      <c r="G89">
        <f>LN(E89/(E87+E88+E90))</f>
        <v>4.6358766747242282</v>
      </c>
      <c r="H89">
        <f t="shared" si="4"/>
        <v>5.5632410798348957</v>
      </c>
      <c r="I89">
        <v>27740.04</v>
      </c>
      <c r="J89">
        <v>1514475880</v>
      </c>
      <c r="K89">
        <f>LN(J84/I84)/LN(2)</f>
        <v>15.902590704404282</v>
      </c>
      <c r="L89">
        <f t="shared" si="5"/>
        <v>0.34983237531820116</v>
      </c>
    </row>
    <row r="90" spans="1:12" x14ac:dyDescent="0.2">
      <c r="A90" s="15">
        <v>2</v>
      </c>
      <c r="B90" s="16" t="s">
        <v>22</v>
      </c>
      <c r="C90" s="17" t="s">
        <v>20</v>
      </c>
      <c r="D90" s="15">
        <v>0.23416683746669401</v>
      </c>
      <c r="E90" s="15">
        <v>2.8124999999999999E-3</v>
      </c>
      <c r="F90">
        <f>LN(D90/(D87+D88+D89))</f>
        <v>-1.184930500601985</v>
      </c>
      <c r="G90">
        <f>LN(E90/(E87+E88+E89))</f>
        <v>-5.8794978967730387</v>
      </c>
      <c r="H90">
        <f t="shared" si="4"/>
        <v>-4.6945673961710535</v>
      </c>
      <c r="I90">
        <v>27653.16</v>
      </c>
      <c r="J90">
        <v>2241310352</v>
      </c>
      <c r="K90">
        <f>LN(J84/I84)/LN(2)</f>
        <v>15.902590704404282</v>
      </c>
      <c r="L90">
        <f t="shared" si="5"/>
        <v>-0.29520771070784557</v>
      </c>
    </row>
    <row r="91" spans="1:12" x14ac:dyDescent="0.2">
      <c r="A91" s="24">
        <v>3</v>
      </c>
      <c r="B91" s="25" t="s">
        <v>23</v>
      </c>
      <c r="C91" s="26" t="s">
        <v>17</v>
      </c>
      <c r="D91" s="24">
        <v>0.24839458942478482</v>
      </c>
      <c r="E91" s="24">
        <v>9.5777100565955595E-3</v>
      </c>
      <c r="F91">
        <f>LN(D91/(D92+D93+D94))</f>
        <v>-1.1071928981380337</v>
      </c>
      <c r="G91">
        <f>LN(E91/(E92+E93+E94))</f>
        <v>-4.6558344947268475</v>
      </c>
      <c r="H91">
        <f t="shared" si="4"/>
        <v>-3.5486415965888138</v>
      </c>
      <c r="K91">
        <f>LN(J85/I85)/LN(2)</f>
        <v>15.821902992008141</v>
      </c>
      <c r="L91">
        <f t="shared" si="5"/>
        <v>-0.22428664860233824</v>
      </c>
    </row>
    <row r="92" spans="1:12" x14ac:dyDescent="0.2">
      <c r="A92" s="12">
        <v>3</v>
      </c>
      <c r="B92" s="13" t="s">
        <v>23</v>
      </c>
      <c r="C92" s="14" t="s">
        <v>13</v>
      </c>
      <c r="D92" s="12">
        <v>0.24593523705424236</v>
      </c>
      <c r="E92" s="12">
        <v>8.7070091423595991E-4</v>
      </c>
      <c r="F92">
        <f>LN(D92/(D91+D93+D94))</f>
        <v>-1.1204100195552453</v>
      </c>
      <c r="G92">
        <f>LN(E92/(E91+E93+E94))</f>
        <v>-7.0623344384274622</v>
      </c>
      <c r="H92">
        <f t="shared" si="4"/>
        <v>-5.9419244188722171</v>
      </c>
      <c r="K92">
        <f>LN(J85/I85)/LN(2)</f>
        <v>15.821902992008141</v>
      </c>
      <c r="L92">
        <f t="shared" si="5"/>
        <v>-0.37555055304495066</v>
      </c>
    </row>
    <row r="93" spans="1:12" x14ac:dyDescent="0.2">
      <c r="A93" s="15">
        <v>3</v>
      </c>
      <c r="B93" s="16" t="s">
        <v>23</v>
      </c>
      <c r="C93" s="17" t="s">
        <v>19</v>
      </c>
      <c r="D93" s="15">
        <v>0.27339800519196611</v>
      </c>
      <c r="E93" s="15">
        <v>0.9989841822667247</v>
      </c>
      <c r="F93">
        <f>LN(D93/(D91+D92+D94))</f>
        <v>-0.97745023721923174</v>
      </c>
      <c r="G93">
        <f>LN(E93/(E91+E92+E94))</f>
        <v>4.0086414200291287</v>
      </c>
      <c r="H93">
        <f t="shared" si="4"/>
        <v>4.9860916572483607</v>
      </c>
      <c r="K93">
        <f>LN(J85/I85)/LN(2)</f>
        <v>15.821902992008141</v>
      </c>
      <c r="L93">
        <f t="shared" si="5"/>
        <v>0.31513855569503263</v>
      </c>
    </row>
    <row r="94" spans="1:12" x14ac:dyDescent="0.2">
      <c r="A94" s="15">
        <v>3</v>
      </c>
      <c r="B94" s="16" t="s">
        <v>23</v>
      </c>
      <c r="C94" s="17" t="s">
        <v>20</v>
      </c>
      <c r="D94" s="15">
        <v>0.23227216832900668</v>
      </c>
      <c r="E94" s="15">
        <v>7.6911914090843133E-3</v>
      </c>
      <c r="F94">
        <f>LN(D94/(D91+D92+D93))</f>
        <v>-1.1955254610678907</v>
      </c>
      <c r="G94">
        <f>LN(E94/(E91+E92+E93))</f>
        <v>-4.8770679619220516</v>
      </c>
      <c r="H94">
        <f t="shared" si="4"/>
        <v>-3.6815425008541611</v>
      </c>
      <c r="K94">
        <f>LN(J85/I85)/LN(2)</f>
        <v>15.821902992008141</v>
      </c>
      <c r="L94">
        <f t="shared" si="5"/>
        <v>-0.23268645388065889</v>
      </c>
    </row>
    <row r="95" spans="1:12" x14ac:dyDescent="0.2">
      <c r="A95" s="24">
        <v>4</v>
      </c>
      <c r="B95" s="25" t="s">
        <v>24</v>
      </c>
      <c r="C95" s="26" t="s">
        <v>17</v>
      </c>
      <c r="D95" s="24">
        <v>0.22419481539670072</v>
      </c>
      <c r="E95" s="24">
        <v>1.58052789631737E-4</v>
      </c>
      <c r="F95">
        <f>LN(D95/(D96+D97+D98))</f>
        <v>-1.2413860524282883</v>
      </c>
      <c r="G95">
        <f>LN(E95/(E96+E97+E98))</f>
        <v>-8.7524234038655937</v>
      </c>
      <c r="H95">
        <f t="shared" si="4"/>
        <v>-7.5110373514373059</v>
      </c>
      <c r="K95">
        <f>LN(J86/I86)/LN(2)</f>
        <v>16.177528102053664</v>
      </c>
      <c r="L95">
        <f t="shared" si="5"/>
        <v>-0.46428832044395052</v>
      </c>
    </row>
    <row r="96" spans="1:12" x14ac:dyDescent="0.2">
      <c r="A96" s="12">
        <v>4</v>
      </c>
      <c r="B96" s="13" t="s">
        <v>24</v>
      </c>
      <c r="C96" s="14" t="s">
        <v>15</v>
      </c>
      <c r="D96" s="12">
        <v>0.27305577376276513</v>
      </c>
      <c r="E96" s="12">
        <v>0.35925399083293819</v>
      </c>
      <c r="F96">
        <f>LN(D96/(D95+D97+D98))</f>
        <v>-0.97917368308166219</v>
      </c>
      <c r="G96">
        <f>LN(E96/(E95+E97+E98))</f>
        <v>-0.57860350315940223</v>
      </c>
      <c r="H96">
        <f t="shared" si="4"/>
        <v>0.40057017992225996</v>
      </c>
      <c r="K96">
        <f>LN(J86/I86)/LN(2)</f>
        <v>16.177528102053664</v>
      </c>
      <c r="L96">
        <f t="shared" si="5"/>
        <v>2.4760901504563566E-2</v>
      </c>
    </row>
    <row r="97" spans="1:12" x14ac:dyDescent="0.2">
      <c r="A97" s="15">
        <v>4</v>
      </c>
      <c r="B97" s="16" t="s">
        <v>24</v>
      </c>
      <c r="C97" s="17" t="s">
        <v>18</v>
      </c>
      <c r="D97" s="15">
        <v>0.24776119402985075</v>
      </c>
      <c r="E97" s="15">
        <v>0.31831831831831831</v>
      </c>
      <c r="F97">
        <f>LN(D97/(D95+D96+D98))</f>
        <v>-1.1105884797148253</v>
      </c>
      <c r="G97">
        <f>LN(E97/(E95+E96+E98))</f>
        <v>-0.76151092336933546</v>
      </c>
      <c r="H97">
        <f t="shared" si="4"/>
        <v>0.34907755634548987</v>
      </c>
      <c r="K97">
        <f>LN(J86/I86)/LN(2)</f>
        <v>16.177528102053664</v>
      </c>
      <c r="L97">
        <f t="shared" si="5"/>
        <v>2.1577929220297633E-2</v>
      </c>
    </row>
    <row r="98" spans="1:12" x14ac:dyDescent="0.2">
      <c r="A98" s="15">
        <v>4</v>
      </c>
      <c r="B98" s="16" t="s">
        <v>24</v>
      </c>
      <c r="C98" s="17" t="s">
        <v>19</v>
      </c>
      <c r="D98" s="15">
        <v>0.2549882168106834</v>
      </c>
      <c r="E98" s="15">
        <v>0.32226963805911174</v>
      </c>
      <c r="F98">
        <f>LN(D98/(D95+D96+D97))</f>
        <v>-1.0721826991107597</v>
      </c>
      <c r="G98">
        <f>LN(E98/(E95+E96+E97))</f>
        <v>-0.74336093217618271</v>
      </c>
      <c r="H98">
        <f t="shared" si="4"/>
        <v>0.32882176693457699</v>
      </c>
      <c r="K98">
        <f>LN(J86/I86)/LN(2)</f>
        <v>16.177528102053664</v>
      </c>
      <c r="L98">
        <f t="shared" si="5"/>
        <v>2.0325835001506476E-2</v>
      </c>
    </row>
    <row r="99" spans="1:12" x14ac:dyDescent="0.2">
      <c r="A99" s="15">
        <v>5</v>
      </c>
      <c r="B99" s="16" t="s">
        <v>25</v>
      </c>
      <c r="C99" s="17" t="s">
        <v>14</v>
      </c>
      <c r="D99" s="15">
        <v>0.25026141512722205</v>
      </c>
      <c r="E99" s="15">
        <v>3.9205083141814253E-3</v>
      </c>
      <c r="F99">
        <f>LN(D99/(D100+D101+D102))</f>
        <v>-1.0972185602195057</v>
      </c>
      <c r="G99">
        <f>LN(E99/(E100+E101+E102))</f>
        <v>-5.5469942198674111</v>
      </c>
      <c r="H99">
        <f t="shared" si="4"/>
        <v>-4.449775659647905</v>
      </c>
      <c r="K99">
        <f>LN(J87/I87)/LN(2)</f>
        <v>15.813779386866706</v>
      </c>
      <c r="L99">
        <f t="shared" si="5"/>
        <v>-0.28138597047480185</v>
      </c>
    </row>
    <row r="100" spans="1:12" x14ac:dyDescent="0.2">
      <c r="A100" s="15">
        <v>5</v>
      </c>
      <c r="B100" s="16" t="s">
        <v>25</v>
      </c>
      <c r="C100" s="17" t="s">
        <v>13</v>
      </c>
      <c r="D100" s="15">
        <v>0.25730219588706865</v>
      </c>
      <c r="E100" s="15">
        <v>5.4751926456671623E-3</v>
      </c>
      <c r="F100">
        <f>LN(D100/(D99+D101+D102))</f>
        <v>-1.0600379844469459</v>
      </c>
      <c r="G100">
        <f>LN(E100/(E99+E101+E102))</f>
        <v>-5.2114406606245316</v>
      </c>
      <c r="H100">
        <f t="shared" si="4"/>
        <v>-4.151402676177586</v>
      </c>
      <c r="K100">
        <f>LN(J87/I87)/LN(2)</f>
        <v>15.813779386866706</v>
      </c>
      <c r="L100">
        <f t="shared" si="5"/>
        <v>-0.26251805938467265</v>
      </c>
    </row>
    <row r="101" spans="1:12" x14ac:dyDescent="0.2">
      <c r="A101" s="12">
        <v>5</v>
      </c>
      <c r="B101" s="13" t="s">
        <v>25</v>
      </c>
      <c r="C101" s="14" t="s">
        <v>20</v>
      </c>
      <c r="D101" s="12">
        <v>0.22070407807598458</v>
      </c>
      <c r="E101" s="12">
        <v>6.0835473840746253E-4</v>
      </c>
      <c r="F101">
        <f>LN(D101/(D99+D100+D102))</f>
        <v>-1.2615680568293688</v>
      </c>
      <c r="G101">
        <f>LN(E101/(E99+E100+E102))</f>
        <v>-7.4135013570048294</v>
      </c>
      <c r="H101">
        <f t="shared" si="4"/>
        <v>-6.151933300175461</v>
      </c>
      <c r="K101">
        <f>LN(J87/I87)/LN(2)</f>
        <v>15.813779386866706</v>
      </c>
      <c r="L101">
        <f t="shared" si="5"/>
        <v>-0.38902359452950397</v>
      </c>
    </row>
    <row r="102" spans="1:12" x14ac:dyDescent="0.2">
      <c r="A102" s="36">
        <v>5</v>
      </c>
      <c r="B102" s="37" t="s">
        <v>25</v>
      </c>
      <c r="C102" s="38" t="s">
        <v>21</v>
      </c>
      <c r="D102" s="36">
        <v>0.27173231090972466</v>
      </c>
      <c r="E102" s="36">
        <v>0.99939164526159252</v>
      </c>
      <c r="F102">
        <f>LN(D102/(D99+D100+D101))</f>
        <v>-0.98585125477000168</v>
      </c>
      <c r="G102">
        <f>LN(E102/(E99+E100+E101))</f>
        <v>4.6041561585224624</v>
      </c>
      <c r="H102">
        <f t="shared" si="4"/>
        <v>5.5900074132924642</v>
      </c>
      <c r="K102">
        <f>LN(J87/I87)/LN(2)</f>
        <v>15.813779386866706</v>
      </c>
      <c r="L102">
        <f t="shared" si="5"/>
        <v>0.35348965459420456</v>
      </c>
    </row>
    <row r="103" spans="1:12" x14ac:dyDescent="0.2">
      <c r="A103" s="15">
        <v>6</v>
      </c>
      <c r="B103" s="16" t="s">
        <v>26</v>
      </c>
      <c r="C103" s="17" t="s">
        <v>15</v>
      </c>
      <c r="D103" s="15">
        <v>0.28068259385665528</v>
      </c>
      <c r="E103" s="15">
        <v>0.35747446610956363</v>
      </c>
      <c r="F103">
        <f>LN(D103/(D104+D105+D106))</f>
        <v>-0.94107824363423009</v>
      </c>
      <c r="G103">
        <f>LN(E103/(E104+E105+E106))</f>
        <v>-0.58634262132988513</v>
      </c>
      <c r="H103">
        <f t="shared" si="4"/>
        <v>0.35473562230434497</v>
      </c>
      <c r="K103">
        <f>LN(J88/I88)/LN(2)</f>
        <v>15.563032433475755</v>
      </c>
      <c r="L103">
        <f t="shared" si="5"/>
        <v>2.2793477030949066E-2</v>
      </c>
    </row>
    <row r="104" spans="1:12" x14ac:dyDescent="0.2">
      <c r="A104" s="15">
        <v>6</v>
      </c>
      <c r="B104" s="16" t="s">
        <v>26</v>
      </c>
      <c r="C104" s="17" t="s">
        <v>14</v>
      </c>
      <c r="D104" s="15">
        <v>0.23918088737201365</v>
      </c>
      <c r="E104" s="15">
        <v>2.0633446817290828E-4</v>
      </c>
      <c r="F104">
        <f>LN(D104/(D103+D105+D106))</f>
        <v>-1.1571755160731998</v>
      </c>
      <c r="G104">
        <f>LN(E104/(E103+E105+E106))</f>
        <v>-8.4858057181746052</v>
      </c>
      <c r="H104">
        <f t="shared" si="4"/>
        <v>-7.3286302021014054</v>
      </c>
      <c r="K104">
        <f>LN(J88/I88)/LN(2)</f>
        <v>15.563032433475755</v>
      </c>
      <c r="L104">
        <f t="shared" si="5"/>
        <v>-0.47089988621611278</v>
      </c>
    </row>
    <row r="105" spans="1:12" x14ac:dyDescent="0.2">
      <c r="A105" s="12">
        <v>6</v>
      </c>
      <c r="B105" s="13" t="s">
        <v>26</v>
      </c>
      <c r="C105" s="14" t="s">
        <v>18</v>
      </c>
      <c r="D105" s="12">
        <v>0.24191126279863484</v>
      </c>
      <c r="E105" s="12">
        <v>0.32838130609718352</v>
      </c>
      <c r="F105">
        <f>LN(D105/(D103+D104+D106))</f>
        <v>-1.1422294700765809</v>
      </c>
      <c r="G105">
        <f>LN(E105/(E103+E104+E106))</f>
        <v>-0.7155153079205222</v>
      </c>
      <c r="H105">
        <f t="shared" si="4"/>
        <v>0.42671416215605873</v>
      </c>
      <c r="K105">
        <f>LN(J88/I88)/LN(2)</f>
        <v>15.563032433475755</v>
      </c>
      <c r="L105">
        <f t="shared" si="5"/>
        <v>2.7418445857518459E-2</v>
      </c>
    </row>
    <row r="106" spans="1:12" x14ac:dyDescent="0.2">
      <c r="A106" s="36">
        <v>6</v>
      </c>
      <c r="B106" s="37" t="s">
        <v>26</v>
      </c>
      <c r="C106" s="38" t="s">
        <v>21</v>
      </c>
      <c r="D106" s="36">
        <v>0.23822525597269625</v>
      </c>
      <c r="E106" s="36">
        <v>0.31393789332507993</v>
      </c>
      <c r="F106">
        <f>LN(D106/(D103+D104+D105))</f>
        <v>-1.162434220738829</v>
      </c>
      <c r="G106">
        <f>LN(E106/(E103+E104+E105))</f>
        <v>-0.78177298375292892</v>
      </c>
      <c r="H106">
        <f t="shared" si="4"/>
        <v>0.38066123698590004</v>
      </c>
      <c r="K106">
        <f>LN(J88/I88)/LN(2)</f>
        <v>15.563032433475755</v>
      </c>
      <c r="L106">
        <f t="shared" si="5"/>
        <v>2.4459322989464814E-2</v>
      </c>
    </row>
    <row r="107" spans="1:12" x14ac:dyDescent="0.2">
      <c r="A107" s="15">
        <v>7</v>
      </c>
      <c r="B107" s="16" t="s">
        <v>27</v>
      </c>
      <c r="C107" s="17" t="s">
        <v>15</v>
      </c>
      <c r="D107" s="15">
        <v>0.27153000458085202</v>
      </c>
      <c r="E107" s="15">
        <v>0.37432708372006684</v>
      </c>
      <c r="F107">
        <f>LN(D107/(D108+D109+D110))</f>
        <v>-0.98687379061339875</v>
      </c>
      <c r="G107">
        <f>LN(E107/(E108+E109+E110))</f>
        <v>-0.51369776598007078</v>
      </c>
      <c r="H107">
        <f t="shared" si="4"/>
        <v>0.47317602463332797</v>
      </c>
      <c r="K107">
        <f>LN(J89/I89)/LN(2)</f>
        <v>15.736489207986278</v>
      </c>
      <c r="L107">
        <f t="shared" si="5"/>
        <v>3.0068715987374799E-2</v>
      </c>
    </row>
    <row r="108" spans="1:12" x14ac:dyDescent="0.2">
      <c r="A108" s="15">
        <v>7</v>
      </c>
      <c r="B108" s="16" t="s">
        <v>27</v>
      </c>
      <c r="C108" s="17" t="s">
        <v>13</v>
      </c>
      <c r="D108" s="15">
        <v>0.239120476408612</v>
      </c>
      <c r="E108" s="15">
        <v>3.7126415444588826E-4</v>
      </c>
      <c r="F108">
        <f>LN(D108/(D107+D109+D110))</f>
        <v>-1.1575075217306561</v>
      </c>
      <c r="G108">
        <f>LN(E108/(E107+E109+E110))</f>
        <v>-7.8982254090305437</v>
      </c>
      <c r="H108">
        <f t="shared" si="4"/>
        <v>-6.7407178872998879</v>
      </c>
      <c r="K108">
        <f>LN(J89/I89)/LN(2)</f>
        <v>15.736489207986278</v>
      </c>
      <c r="L108">
        <f t="shared" si="5"/>
        <v>-0.42834953833787587</v>
      </c>
    </row>
    <row r="109" spans="1:12" x14ac:dyDescent="0.2">
      <c r="A109" s="12">
        <v>7</v>
      </c>
      <c r="B109" s="13" t="s">
        <v>27</v>
      </c>
      <c r="C109" s="14" t="s">
        <v>19</v>
      </c>
      <c r="D109" s="12">
        <v>0.23694457169033434</v>
      </c>
      <c r="E109" s="12">
        <v>0.31910154074624097</v>
      </c>
      <c r="F109">
        <f>LN(D109/(D107+D108+D110))</f>
        <v>-1.1695044348169945</v>
      </c>
      <c r="G109">
        <f>LN(E109/(E107+E108+E110))</f>
        <v>-0.75790382799350609</v>
      </c>
      <c r="H109">
        <f t="shared" si="4"/>
        <v>0.41160060682348842</v>
      </c>
      <c r="K109">
        <f>LN(J89/I89)/LN(2)</f>
        <v>15.736489207986278</v>
      </c>
      <c r="L109">
        <f t="shared" si="5"/>
        <v>2.6155809048857028E-2</v>
      </c>
    </row>
    <row r="110" spans="1:12" x14ac:dyDescent="0.2">
      <c r="A110" s="36">
        <v>7</v>
      </c>
      <c r="B110" s="37" t="s">
        <v>27</v>
      </c>
      <c r="C110" s="38" t="s">
        <v>21</v>
      </c>
      <c r="D110" s="36">
        <v>0.25240494732020158</v>
      </c>
      <c r="E110" s="36">
        <v>0.30620011137924635</v>
      </c>
      <c r="F110">
        <f>LN(D110/(D107+D108+D109))</f>
        <v>-1.0858267263711379</v>
      </c>
      <c r="G110">
        <f>LN(E110/(E107+E108+E109))</f>
        <v>-0.81794472703030574</v>
      </c>
      <c r="H110">
        <f t="shared" si="4"/>
        <v>0.26788199934083212</v>
      </c>
      <c r="K110">
        <f>LN(J89/I89)/LN(2)</f>
        <v>15.736489207986278</v>
      </c>
      <c r="L110">
        <f t="shared" si="5"/>
        <v>1.7022983703689248E-2</v>
      </c>
    </row>
    <row r="111" spans="1:12" x14ac:dyDescent="0.2">
      <c r="A111" s="15">
        <v>8</v>
      </c>
      <c r="B111" s="16" t="s">
        <v>28</v>
      </c>
      <c r="C111" s="17" t="s">
        <v>18</v>
      </c>
      <c r="D111" s="15">
        <v>0.25396961634194487</v>
      </c>
      <c r="E111" s="15">
        <v>0.33606865918843637</v>
      </c>
      <c r="F111">
        <f>LN(D111/(D112+D113+D114))</f>
        <v>-1.0775516889761108</v>
      </c>
      <c r="G111">
        <f>LN(E111/(E112+E113+E114))</f>
        <v>-0.68086325982703377</v>
      </c>
      <c r="H111">
        <f t="shared" si="4"/>
        <v>0.39668842914907698</v>
      </c>
      <c r="K111">
        <f>LN(J90/I90)/LN(2)</f>
        <v>16.306538555182609</v>
      </c>
      <c r="L111">
        <f t="shared" si="5"/>
        <v>2.4326954970035616E-2</v>
      </c>
    </row>
    <row r="112" spans="1:12" x14ac:dyDescent="0.2">
      <c r="A112" s="15">
        <v>8</v>
      </c>
      <c r="B112" s="16" t="s">
        <v>28</v>
      </c>
      <c r="C112" s="17" t="s">
        <v>19</v>
      </c>
      <c r="D112" s="15">
        <v>0.27697193373959317</v>
      </c>
      <c r="E112" s="15">
        <v>0.34811413084393583</v>
      </c>
      <c r="F112">
        <f>LN(D112/(D111+D113+D114))</f>
        <v>-0.95953186176184968</v>
      </c>
      <c r="G112">
        <f>LN(E112/(E111+E113+E114))</f>
        <v>-0.62733911109558771</v>
      </c>
      <c r="H112">
        <f t="shared" si="4"/>
        <v>0.33219275066626197</v>
      </c>
      <c r="K112">
        <f>LN(J90/I90)/LN(2)</f>
        <v>16.306538555182609</v>
      </c>
      <c r="L112">
        <f t="shared" si="5"/>
        <v>2.0371751462892971E-2</v>
      </c>
    </row>
    <row r="113" spans="1:12" x14ac:dyDescent="0.2">
      <c r="A113" s="15">
        <v>8</v>
      </c>
      <c r="B113" s="16" t="s">
        <v>28</v>
      </c>
      <c r="C113" s="17" t="s">
        <v>20</v>
      </c>
      <c r="D113" s="15">
        <v>0.22435842416959917</v>
      </c>
      <c r="E113" s="15">
        <v>6.7755778062184751E-4</v>
      </c>
      <c r="F113">
        <f>LN(D113/(D111+D112+D114))</f>
        <v>-1.2404456457177886</v>
      </c>
      <c r="G113">
        <f>LN(E113/(E111+E112+E114))</f>
        <v>-7.2963379363696506</v>
      </c>
      <c r="H113">
        <f t="shared" si="4"/>
        <v>-6.0558922906518617</v>
      </c>
      <c r="K113">
        <f>LN(J90/I90)/LN(2)</f>
        <v>16.306538555182609</v>
      </c>
      <c r="L113">
        <f t="shared" si="5"/>
        <v>-0.37137816037157401</v>
      </c>
    </row>
    <row r="114" spans="1:12" x14ac:dyDescent="0.2">
      <c r="A114" s="42">
        <v>8</v>
      </c>
      <c r="B114" s="43" t="s">
        <v>28</v>
      </c>
      <c r="C114" s="44" t="s">
        <v>21</v>
      </c>
      <c r="D114" s="42">
        <v>0.24470002574886285</v>
      </c>
      <c r="E114" s="42">
        <v>0.3151396521870059</v>
      </c>
      <c r="F114">
        <f>LN(D114/(D111+D112+D113))</f>
        <v>-1.1270819115536252</v>
      </c>
      <c r="G114">
        <f>LN(E114/(E111+E112+E113))</f>
        <v>-0.776199064816117</v>
      </c>
      <c r="H114">
        <f t="shared" si="4"/>
        <v>0.35088284673750825</v>
      </c>
      <c r="K114">
        <f>LN(J90/I90)/LN(2)</f>
        <v>16.306538555182609</v>
      </c>
      <c r="L114">
        <f t="shared" si="5"/>
        <v>2.1517923350200478E-2</v>
      </c>
    </row>
    <row r="115" spans="1:12" ht="21" thickBot="1" x14ac:dyDescent="0.3">
      <c r="A115" s="1" t="s">
        <v>0</v>
      </c>
      <c r="D115" s="45" t="s">
        <v>29</v>
      </c>
      <c r="E115" s="45"/>
    </row>
    <row r="116" spans="1:12" ht="18" thickTop="1" thickBot="1" x14ac:dyDescent="0.25">
      <c r="A116" s="3" t="s">
        <v>2</v>
      </c>
      <c r="D116" s="5">
        <v>4</v>
      </c>
      <c r="E116" s="3">
        <v>4</v>
      </c>
    </row>
    <row r="117" spans="1:12" ht="17" thickBot="1" x14ac:dyDescent="0.25">
      <c r="A117" s="3" t="s">
        <v>3</v>
      </c>
      <c r="D117" s="7" t="s">
        <v>5</v>
      </c>
      <c r="E117" s="3" t="s">
        <v>5</v>
      </c>
    </row>
    <row r="118" spans="1:12" ht="17" thickBot="1" x14ac:dyDescent="0.25">
      <c r="A118" s="3" t="s">
        <v>7</v>
      </c>
      <c r="D118" s="7">
        <v>0</v>
      </c>
      <c r="E118" s="3">
        <v>24</v>
      </c>
    </row>
    <row r="119" spans="1:12" ht="18" thickBot="1" x14ac:dyDescent="0.25">
      <c r="A119" s="3" t="s">
        <v>8</v>
      </c>
      <c r="B119" s="8"/>
      <c r="C119" s="9" t="s">
        <v>9</v>
      </c>
      <c r="D119" s="7" t="s">
        <v>4</v>
      </c>
      <c r="E119" s="3">
        <v>0.04</v>
      </c>
    </row>
    <row r="120" spans="1:12" ht="17" thickBot="1" x14ac:dyDescent="0.25">
      <c r="A120" s="7" t="s">
        <v>10</v>
      </c>
      <c r="B120" s="10" t="s">
        <v>11</v>
      </c>
      <c r="C120" s="11" t="s">
        <v>12</v>
      </c>
      <c r="D120" s="3">
        <v>40</v>
      </c>
      <c r="E120" s="3">
        <v>43</v>
      </c>
      <c r="F120" s="63" t="s">
        <v>31</v>
      </c>
      <c r="G120" s="63" t="s">
        <v>32</v>
      </c>
      <c r="H120" s="63" t="s">
        <v>33</v>
      </c>
      <c r="I120" t="s">
        <v>34</v>
      </c>
      <c r="J120" t="s">
        <v>35</v>
      </c>
      <c r="K120" t="s">
        <v>36</v>
      </c>
      <c r="L120" t="s">
        <v>37</v>
      </c>
    </row>
    <row r="121" spans="1:12" x14ac:dyDescent="0.2">
      <c r="A121" s="12">
        <v>1</v>
      </c>
      <c r="B121" s="13" t="s">
        <v>16</v>
      </c>
      <c r="C121" s="14" t="s">
        <v>17</v>
      </c>
      <c r="D121" s="12">
        <v>0.26643030093393283</v>
      </c>
      <c r="E121" s="12">
        <v>1.681202059472523E-3</v>
      </c>
      <c r="F121">
        <f>LN(D121/(D122+D123+D124))</f>
        <v>-1.0128099412110672</v>
      </c>
      <c r="G121">
        <f>LN(E121/(E122+E123+E124))</f>
        <v>-6.3933294321836547</v>
      </c>
      <c r="H121">
        <f>G121-F121</f>
        <v>-5.3805194909725875</v>
      </c>
      <c r="I121">
        <v>36402.239999999998</v>
      </c>
      <c r="J121">
        <v>1621979492</v>
      </c>
      <c r="K121">
        <f>LN(J121/I121)/LN(2)</f>
        <v>15.443368824020157</v>
      </c>
      <c r="L121">
        <f>H121/K121</f>
        <v>-0.34840322421128012</v>
      </c>
    </row>
    <row r="122" spans="1:12" x14ac:dyDescent="0.2">
      <c r="A122" s="15">
        <v>1</v>
      </c>
      <c r="B122" s="16" t="s">
        <v>16</v>
      </c>
      <c r="C122" s="17" t="s">
        <v>15</v>
      </c>
      <c r="D122" s="15">
        <v>0.263057765479073</v>
      </c>
      <c r="E122" s="15">
        <v>0.9976883471682253</v>
      </c>
      <c r="F122">
        <f>LN(D122/(D121+D123+D124))</f>
        <v>-1.0301358612406191</v>
      </c>
      <c r="G122">
        <f>LN(E122/(E121+E123+E124))</f>
        <v>4.6983762093085524</v>
      </c>
      <c r="H122">
        <f t="shared" ref="H122:H152" si="6">G122-F122</f>
        <v>5.7285120705491712</v>
      </c>
      <c r="I122">
        <v>36114.239999999998</v>
      </c>
      <c r="J122">
        <v>1686220507.9999998</v>
      </c>
      <c r="K122">
        <f>LN(J121/I121)/LN(2)</f>
        <v>15.443368824020157</v>
      </c>
      <c r="L122">
        <f t="shared" ref="L122:L152" si="7">H122/K122</f>
        <v>0.37093668718441886</v>
      </c>
    </row>
    <row r="123" spans="1:12" x14ac:dyDescent="0.2">
      <c r="A123" s="15">
        <v>1</v>
      </c>
      <c r="B123" s="16" t="s">
        <v>16</v>
      </c>
      <c r="C123" s="17" t="s">
        <v>14</v>
      </c>
      <c r="D123" s="15">
        <v>0.23062953995157384</v>
      </c>
      <c r="E123" s="15">
        <v>3.9928548912472415E-3</v>
      </c>
      <c r="F123">
        <f>LN(D123/(D121+D122+D124))</f>
        <v>-1.2047598960627532</v>
      </c>
      <c r="G123">
        <f>LN(E123/(E121+E122+E124))</f>
        <v>-5.5260294137435615</v>
      </c>
      <c r="H123">
        <f t="shared" si="6"/>
        <v>-4.3212695176808085</v>
      </c>
      <c r="I123">
        <v>34681.560000000005</v>
      </c>
      <c r="J123">
        <v>1530706836</v>
      </c>
      <c r="K123">
        <f>LN(J121/I121)/LN(2)</f>
        <v>15.443368824020157</v>
      </c>
      <c r="L123">
        <f t="shared" si="7"/>
        <v>-0.27981391669929129</v>
      </c>
    </row>
    <row r="124" spans="1:12" x14ac:dyDescent="0.2">
      <c r="A124" s="15">
        <v>1</v>
      </c>
      <c r="B124" s="16" t="s">
        <v>16</v>
      </c>
      <c r="C124" s="17" t="s">
        <v>13</v>
      </c>
      <c r="D124" s="15">
        <v>0.23988239363542027</v>
      </c>
      <c r="E124" s="15">
        <v>3.4149416833035621E-3</v>
      </c>
      <c r="F124">
        <f>LN(D124/(D121+D122+D123))</f>
        <v>-1.1533243898044456</v>
      </c>
      <c r="G124">
        <f>LN(E124/(E121+E122+E123))</f>
        <v>-5.6829516266145106</v>
      </c>
      <c r="H124">
        <f t="shared" si="6"/>
        <v>-4.5296272368100645</v>
      </c>
      <c r="I124">
        <v>40538.58</v>
      </c>
      <c r="J124">
        <v>1684431444.0000002</v>
      </c>
      <c r="K124">
        <f>LN(J121/I121)/LN(2)</f>
        <v>15.443368824020157</v>
      </c>
      <c r="L124">
        <f t="shared" si="7"/>
        <v>-0.29330564389324282</v>
      </c>
    </row>
    <row r="125" spans="1:12" x14ac:dyDescent="0.2">
      <c r="A125" s="24">
        <v>2</v>
      </c>
      <c r="B125" s="25" t="s">
        <v>22</v>
      </c>
      <c r="C125" s="26" t="s">
        <v>17</v>
      </c>
      <c r="D125" s="24">
        <v>0.25012251298637656</v>
      </c>
      <c r="E125" s="24">
        <v>6.3825260619814195E-3</v>
      </c>
      <c r="F125">
        <f>LN(D125/(D126+D127+D128))</f>
        <v>-1.0979589927671711</v>
      </c>
      <c r="G125">
        <f>LN(E125/(E126+E127+E128))</f>
        <v>-5.0576602327411182</v>
      </c>
      <c r="H125">
        <f t="shared" si="6"/>
        <v>-3.9597012399739473</v>
      </c>
      <c r="I125">
        <v>39975.18</v>
      </c>
      <c r="J125">
        <v>1682619139.9999998</v>
      </c>
      <c r="K125">
        <f>LN(J122/I122)/LN(2)</f>
        <v>15.510865874944546</v>
      </c>
      <c r="L125">
        <f t="shared" si="7"/>
        <v>-0.25528563472205923</v>
      </c>
    </row>
    <row r="126" spans="1:12" x14ac:dyDescent="0.2">
      <c r="A126" s="12">
        <v>2</v>
      </c>
      <c r="B126" s="13" t="s">
        <v>22</v>
      </c>
      <c r="C126" s="14" t="s">
        <v>14</v>
      </c>
      <c r="D126" s="12">
        <v>0.23179457022444372</v>
      </c>
      <c r="E126" s="12">
        <v>2.8366782497695197E-4</v>
      </c>
      <c r="F126">
        <f>LN(D126/(D125+D127+D128))</f>
        <v>-1.1982056778335439</v>
      </c>
      <c r="G126">
        <f>LN(E126/(E125+E127+E128))</f>
        <v>-8.1772348855101935</v>
      </c>
      <c r="H126">
        <f t="shared" si="6"/>
        <v>-6.9790292076766498</v>
      </c>
      <c r="I126">
        <v>37896.18</v>
      </c>
      <c r="J126">
        <v>1644108788</v>
      </c>
      <c r="K126">
        <f>LN(J122/I122)/LN(2)</f>
        <v>15.510865874944546</v>
      </c>
      <c r="L126">
        <f t="shared" si="7"/>
        <v>-0.4499445268848733</v>
      </c>
    </row>
    <row r="127" spans="1:12" x14ac:dyDescent="0.2">
      <c r="A127" s="15">
        <v>2</v>
      </c>
      <c r="B127" s="16" t="s">
        <v>22</v>
      </c>
      <c r="C127" s="17" t="s">
        <v>18</v>
      </c>
      <c r="D127" s="15">
        <v>0.26413799862785453</v>
      </c>
      <c r="E127" s="15">
        <v>0.99971633217502309</v>
      </c>
      <c r="F127">
        <f>LN(D127/(D125+D126+D128))</f>
        <v>-1.0245709143633017</v>
      </c>
      <c r="G127">
        <f>LN(E127/(E125+E126+E128))</f>
        <v>4.5908726575110181</v>
      </c>
      <c r="H127">
        <f t="shared" si="6"/>
        <v>5.6154435718743194</v>
      </c>
      <c r="I127">
        <v>37572.660000000003</v>
      </c>
      <c r="J127">
        <v>1596995996</v>
      </c>
      <c r="K127">
        <f>LN(J122/I122)/LN(2)</f>
        <v>15.510865874944546</v>
      </c>
      <c r="L127">
        <f t="shared" si="7"/>
        <v>0.36203288824418356</v>
      </c>
    </row>
    <row r="128" spans="1:12" x14ac:dyDescent="0.2">
      <c r="A128" s="15">
        <v>2</v>
      </c>
      <c r="B128" s="16" t="s">
        <v>22</v>
      </c>
      <c r="C128" s="17" t="s">
        <v>20</v>
      </c>
      <c r="D128" s="15">
        <v>0.25394491816132508</v>
      </c>
      <c r="E128" s="15">
        <v>3.474930855967662E-3</v>
      </c>
      <c r="F128">
        <f>LN(D128/(D125+D126+D127))</f>
        <v>-1.0776820478539302</v>
      </c>
      <c r="G128">
        <f>LN(E128/(E125+E126+E127))</f>
        <v>-5.6685429417239108</v>
      </c>
      <c r="H128">
        <f t="shared" si="6"/>
        <v>-4.5908608938699809</v>
      </c>
      <c r="I128">
        <v>38292.179999999993</v>
      </c>
      <c r="J128">
        <v>1623185548</v>
      </c>
      <c r="K128">
        <f>LN(J122/I122)/LN(2)</f>
        <v>15.510865874944546</v>
      </c>
      <c r="L128">
        <f t="shared" si="7"/>
        <v>-0.29597708670060907</v>
      </c>
    </row>
    <row r="129" spans="1:12" x14ac:dyDescent="0.2">
      <c r="A129" s="24">
        <v>3</v>
      </c>
      <c r="B129" s="25" t="s">
        <v>23</v>
      </c>
      <c r="C129" s="26" t="s">
        <v>17</v>
      </c>
      <c r="D129" s="24">
        <v>0.24368777954119175</v>
      </c>
      <c r="E129" s="24">
        <v>5.356108859293573E-3</v>
      </c>
      <c r="F129">
        <f>LN(D129/(D130+D131+D132))</f>
        <v>-1.1325664670755515</v>
      </c>
      <c r="G129">
        <f>LN(E129/(E130+E131+E132))</f>
        <v>-5.2352192489724345</v>
      </c>
      <c r="H129">
        <f t="shared" si="6"/>
        <v>-4.1026527818968832</v>
      </c>
      <c r="K129">
        <f>LN(J123/I123)/LN(2)</f>
        <v>15.42966968250677</v>
      </c>
      <c r="L129">
        <f t="shared" si="7"/>
        <v>-0.26589375315974678</v>
      </c>
    </row>
    <row r="130" spans="1:12" x14ac:dyDescent="0.2">
      <c r="A130" s="12">
        <v>3</v>
      </c>
      <c r="B130" s="13" t="s">
        <v>23</v>
      </c>
      <c r="C130" s="14" t="s">
        <v>13</v>
      </c>
      <c r="D130" s="12">
        <v>0.23546385802914438</v>
      </c>
      <c r="E130" s="12">
        <v>3.6189924724956571E-4</v>
      </c>
      <c r="F130">
        <f>LN(D130/(D129+D131+D132))</f>
        <v>-1.1777118669687099</v>
      </c>
      <c r="G130">
        <f>LN(E130/(E129+E131+E132))</f>
        <v>-7.9347999557908269</v>
      </c>
      <c r="H130">
        <f t="shared" si="6"/>
        <v>-6.7570880888221172</v>
      </c>
      <c r="K130">
        <f>LN(J123/I123)/LN(2)</f>
        <v>15.42966968250677</v>
      </c>
      <c r="L130">
        <f t="shared" si="7"/>
        <v>-0.43792824006355086</v>
      </c>
    </row>
    <row r="131" spans="1:12" x14ac:dyDescent="0.2">
      <c r="A131" s="15">
        <v>3</v>
      </c>
      <c r="B131" s="16" t="s">
        <v>23</v>
      </c>
      <c r="C131" s="17" t="s">
        <v>19</v>
      </c>
      <c r="D131" s="15">
        <v>0.28293175587938246</v>
      </c>
      <c r="E131" s="15">
        <v>0.99949334105385057</v>
      </c>
      <c r="F131">
        <f>LN(D131/(D129+D130+D132))</f>
        <v>-0.92996529289432828</v>
      </c>
      <c r="G131">
        <f>LN(E131/(E129+E130+E132))</f>
        <v>4.4579020172515245</v>
      </c>
      <c r="H131">
        <f t="shared" si="6"/>
        <v>5.387867310145853</v>
      </c>
      <c r="K131">
        <f>LN(J123/I123)/LN(2)</f>
        <v>15.42966968250677</v>
      </c>
      <c r="L131">
        <f t="shared" si="7"/>
        <v>0.34918876560619394</v>
      </c>
    </row>
    <row r="132" spans="1:12" x14ac:dyDescent="0.2">
      <c r="A132" s="15">
        <v>3</v>
      </c>
      <c r="B132" s="16" t="s">
        <v>23</v>
      </c>
      <c r="C132" s="17" t="s">
        <v>20</v>
      </c>
      <c r="D132" s="15">
        <v>0.23791660655028135</v>
      </c>
      <c r="E132" s="15">
        <v>5.8627678054429646E-3</v>
      </c>
      <c r="F132">
        <f>LN(D132/(D129+D130+D131))</f>
        <v>-1.1641357702974786</v>
      </c>
      <c r="G132">
        <f>LN(E132/(E129+E130+E131))</f>
        <v>-5.144331282227693</v>
      </c>
      <c r="H132">
        <f t="shared" si="6"/>
        <v>-3.9801955119302144</v>
      </c>
      <c r="K132">
        <f>LN(J123/I123)/LN(2)</f>
        <v>15.42966968250677</v>
      </c>
      <c r="L132">
        <f t="shared" si="7"/>
        <v>-0.25795727282760433</v>
      </c>
    </row>
    <row r="133" spans="1:12" x14ac:dyDescent="0.2">
      <c r="A133" s="24">
        <v>4</v>
      </c>
      <c r="B133" s="25" t="s">
        <v>24</v>
      </c>
      <c r="C133" s="26" t="s">
        <v>17</v>
      </c>
      <c r="D133" s="24">
        <v>0.24330755502676979</v>
      </c>
      <c r="E133" s="24">
        <v>3.5236081747709656E-4</v>
      </c>
      <c r="F133">
        <f>LN(D133/(D134+D135+D136))</f>
        <v>-1.1346305878572658</v>
      </c>
      <c r="G133">
        <f>LN(E133/(E134+E135+E136))</f>
        <v>-7.9505024348088513</v>
      </c>
      <c r="H133">
        <f t="shared" si="6"/>
        <v>-6.8158718469515858</v>
      </c>
      <c r="K133">
        <f>LN(J124/I124)/LN(2)</f>
        <v>15.342606632263626</v>
      </c>
      <c r="L133">
        <f t="shared" si="7"/>
        <v>-0.44424471084454714</v>
      </c>
    </row>
    <row r="134" spans="1:12" x14ac:dyDescent="0.2">
      <c r="A134" s="12">
        <v>4</v>
      </c>
      <c r="B134" s="13" t="s">
        <v>24</v>
      </c>
      <c r="C134" s="14" t="s">
        <v>15</v>
      </c>
      <c r="D134" s="12">
        <v>0.25877453896490188</v>
      </c>
      <c r="E134" s="12">
        <v>0.34425651867512341</v>
      </c>
      <c r="F134">
        <f>LN(D134/(D133+D135+D136))</f>
        <v>-1.0523476682587141</v>
      </c>
      <c r="G134">
        <f>LN(E134/(E133+E135+E136))</f>
        <v>-0.64438260459946761</v>
      </c>
      <c r="H134">
        <f t="shared" si="6"/>
        <v>0.40796506365924645</v>
      </c>
      <c r="K134">
        <f>LN(J124/I124)/LN(2)</f>
        <v>15.342606632263626</v>
      </c>
      <c r="L134">
        <f t="shared" si="7"/>
        <v>2.6590335882127471E-2</v>
      </c>
    </row>
    <row r="135" spans="1:12" x14ac:dyDescent="0.2">
      <c r="A135" s="15">
        <v>4</v>
      </c>
      <c r="B135" s="16" t="s">
        <v>24</v>
      </c>
      <c r="C135" s="17" t="s">
        <v>18</v>
      </c>
      <c r="D135" s="15">
        <v>0.23051754907792982</v>
      </c>
      <c r="E135" s="15">
        <v>0.32373150105708243</v>
      </c>
      <c r="F135">
        <f>LN(D135/(D133+D134+D136))</f>
        <v>-1.2053911528326822</v>
      </c>
      <c r="G135">
        <f>LN(E135/(E133+E134+E136))</f>
        <v>-0.73667571318096159</v>
      </c>
      <c r="H135">
        <f t="shared" si="6"/>
        <v>0.46871543965172058</v>
      </c>
      <c r="K135">
        <f>LN(J124/I124)/LN(2)</f>
        <v>15.342606632263626</v>
      </c>
      <c r="L135">
        <f t="shared" si="7"/>
        <v>3.0549922245029035E-2</v>
      </c>
    </row>
    <row r="136" spans="1:12" x14ac:dyDescent="0.2">
      <c r="A136" s="15">
        <v>4</v>
      </c>
      <c r="B136" s="16" t="s">
        <v>24</v>
      </c>
      <c r="C136" s="17" t="s">
        <v>19</v>
      </c>
      <c r="D136" s="15">
        <v>0.2674003569303986</v>
      </c>
      <c r="E136" s="15">
        <v>0.33165961945031713</v>
      </c>
      <c r="F136">
        <f>LN(D136/(D133+D134+D135))</f>
        <v>-1.0078523636489178</v>
      </c>
      <c r="G136">
        <f>LN(E136/(E133+E134+E135))</f>
        <v>-0.70068839510408087</v>
      </c>
      <c r="H136">
        <f t="shared" si="6"/>
        <v>0.30716396854483696</v>
      </c>
      <c r="K136">
        <f>LN(J124/I124)/LN(2)</f>
        <v>15.342606632263626</v>
      </c>
      <c r="L136">
        <f t="shared" si="7"/>
        <v>2.0020324831825427E-2</v>
      </c>
    </row>
    <row r="137" spans="1:12" x14ac:dyDescent="0.2">
      <c r="A137" s="15">
        <v>5</v>
      </c>
      <c r="B137" s="16" t="s">
        <v>25</v>
      </c>
      <c r="C137" s="17" t="s">
        <v>14</v>
      </c>
      <c r="D137" s="15">
        <v>0.25008501666326599</v>
      </c>
      <c r="E137" s="15">
        <v>2.9617547323689745E-3</v>
      </c>
      <c r="F137">
        <f>LN(D137/(D138+D139+D140))</f>
        <v>-1.0981589178483571</v>
      </c>
      <c r="G137">
        <f>LN(E137/(E138+E139+E140))</f>
        <v>-5.8276233456693802</v>
      </c>
      <c r="H137">
        <f t="shared" si="6"/>
        <v>-4.7294644278210232</v>
      </c>
      <c r="K137">
        <f>LN(J125/I125)/LN(2)</f>
        <v>15.361244604877628</v>
      </c>
      <c r="L137">
        <f t="shared" si="7"/>
        <v>-0.30788289292127313</v>
      </c>
    </row>
    <row r="138" spans="1:12" x14ac:dyDescent="0.2">
      <c r="A138" s="15">
        <v>5</v>
      </c>
      <c r="B138" s="16" t="s">
        <v>25</v>
      </c>
      <c r="C138" s="17" t="s">
        <v>13</v>
      </c>
      <c r="D138" s="15">
        <v>0.26389172277766443</v>
      </c>
      <c r="E138" s="15">
        <v>5.7088895565952699E-3</v>
      </c>
      <c r="F138">
        <f>LN(D138/(D137+D139+D140))</f>
        <v>-1.0258383456778271</v>
      </c>
      <c r="G138">
        <f>LN(E138/(E137+E139+E140))</f>
        <v>-5.168645326912773</v>
      </c>
      <c r="H138">
        <f t="shared" si="6"/>
        <v>-4.142806981234946</v>
      </c>
      <c r="K138">
        <f>LN(J125/I125)/LN(2)</f>
        <v>15.361244604877628</v>
      </c>
      <c r="L138">
        <f t="shared" si="7"/>
        <v>-0.26969214329934488</v>
      </c>
    </row>
    <row r="139" spans="1:12" x14ac:dyDescent="0.2">
      <c r="A139" s="12">
        <v>5</v>
      </c>
      <c r="B139" s="13" t="s">
        <v>25</v>
      </c>
      <c r="C139" s="14" t="s">
        <v>20</v>
      </c>
      <c r="D139" s="12">
        <v>0.21825477793647552</v>
      </c>
      <c r="E139" s="12">
        <v>3.4339185302828692E-4</v>
      </c>
      <c r="F139">
        <f>LN(D139/(D137+D138+D140))</f>
        <v>-1.2758657979578301</v>
      </c>
      <c r="G139">
        <f>LN(E139/(E137+E138+E140))</f>
        <v>-7.9848885359731225</v>
      </c>
      <c r="H139">
        <f t="shared" si="6"/>
        <v>-6.7090227380152925</v>
      </c>
      <c r="K139">
        <f>LN(J125/I125)/LN(2)</f>
        <v>15.361244604877628</v>
      </c>
      <c r="L139">
        <f t="shared" si="7"/>
        <v>-0.43674994511089216</v>
      </c>
    </row>
    <row r="140" spans="1:12" x14ac:dyDescent="0.2">
      <c r="A140" s="36">
        <v>5</v>
      </c>
      <c r="B140" s="37" t="s">
        <v>25</v>
      </c>
      <c r="C140" s="38" t="s">
        <v>21</v>
      </c>
      <c r="D140" s="36">
        <v>0.26776848262259401</v>
      </c>
      <c r="E140" s="36">
        <v>0.99961368416534313</v>
      </c>
      <c r="F140">
        <f>LN(D140/(D137+D138+D139))</f>
        <v>-1.0059740081771651</v>
      </c>
      <c r="G140">
        <f>LN(E140/(E137+E138+E139))</f>
        <v>4.7085859547079902</v>
      </c>
      <c r="H140">
        <f t="shared" si="6"/>
        <v>5.7145599628851551</v>
      </c>
      <c r="K140">
        <f>LN(J125/I125)/LN(2)</f>
        <v>15.361244604877628</v>
      </c>
      <c r="L140">
        <f t="shared" si="7"/>
        <v>0.37201152054245795</v>
      </c>
    </row>
    <row r="141" spans="1:12" x14ac:dyDescent="0.2">
      <c r="A141" s="15">
        <v>6</v>
      </c>
      <c r="B141" s="16" t="s">
        <v>26</v>
      </c>
      <c r="C141" s="17" t="s">
        <v>15</v>
      </c>
      <c r="D141" s="15">
        <v>0.27053190382013115</v>
      </c>
      <c r="E141" s="15">
        <v>0.34269746646795829</v>
      </c>
      <c r="F141">
        <f>LN(D141/(D142+D143+D144))</f>
        <v>-0.99192559797473701</v>
      </c>
      <c r="G141">
        <f>LN(E141/(E142+E143+E144))</f>
        <v>-0.65129635371884309</v>
      </c>
      <c r="H141">
        <f t="shared" si="6"/>
        <v>0.34062924425589391</v>
      </c>
      <c r="K141">
        <f>LN(J126/I126)/LN(2)</f>
        <v>15.404893807806582</v>
      </c>
      <c r="L141">
        <f t="shared" si="7"/>
        <v>2.2111755426920027E-2</v>
      </c>
    </row>
    <row r="142" spans="1:12" x14ac:dyDescent="0.2">
      <c r="A142" s="15">
        <v>6</v>
      </c>
      <c r="B142" s="16" t="s">
        <v>26</v>
      </c>
      <c r="C142" s="17" t="s">
        <v>14</v>
      </c>
      <c r="D142" s="15">
        <v>0.24128239825127512</v>
      </c>
      <c r="E142" s="15">
        <v>3.7257824143070045E-4</v>
      </c>
      <c r="F142">
        <f>LN(D142/(D141+D143+D144))</f>
        <v>-1.1456616174825156</v>
      </c>
      <c r="G142">
        <f>LN(E142/(E141+E143+E144))</f>
        <v>-7.8946908504256239</v>
      </c>
      <c r="H142">
        <f t="shared" si="6"/>
        <v>-6.7490292329431085</v>
      </c>
      <c r="K142">
        <f>LN(J126/I126)/LN(2)</f>
        <v>15.404893807806582</v>
      </c>
      <c r="L142">
        <f t="shared" si="7"/>
        <v>-0.43810942919469992</v>
      </c>
    </row>
    <row r="143" spans="1:12" x14ac:dyDescent="0.2">
      <c r="A143" s="12">
        <v>6</v>
      </c>
      <c r="B143" s="13" t="s">
        <v>26</v>
      </c>
      <c r="C143" s="14" t="s">
        <v>18</v>
      </c>
      <c r="D143" s="12">
        <v>0.24076194441553023</v>
      </c>
      <c r="E143" s="12">
        <v>0.33181818181818179</v>
      </c>
      <c r="F143">
        <f>LN(D143/(D141+D142+D144))</f>
        <v>-1.148506709137187</v>
      </c>
      <c r="G143">
        <f>LN(E143/(E141+E142+E144))</f>
        <v>-0.69997314563034529</v>
      </c>
      <c r="H143">
        <f t="shared" si="6"/>
        <v>0.4485335635068417</v>
      </c>
      <c r="K143">
        <f>LN(J126/I126)/LN(2)</f>
        <v>15.404893807806582</v>
      </c>
      <c r="L143">
        <f t="shared" si="7"/>
        <v>2.9116303500874696E-2</v>
      </c>
    </row>
    <row r="144" spans="1:12" x14ac:dyDescent="0.2">
      <c r="A144" s="36">
        <v>6</v>
      </c>
      <c r="B144" s="37" t="s">
        <v>26</v>
      </c>
      <c r="C144" s="38" t="s">
        <v>21</v>
      </c>
      <c r="D144" s="36">
        <v>0.24742375351306339</v>
      </c>
      <c r="E144" s="36">
        <v>0.3251117734724292</v>
      </c>
      <c r="F144">
        <f>LN(D144/(D141+D142+D143))</f>
        <v>-1.1123998477926162</v>
      </c>
      <c r="G144">
        <f>LN(E144/(E141+E142+E143))</f>
        <v>-0.73037804525133898</v>
      </c>
      <c r="H144">
        <f t="shared" si="6"/>
        <v>0.38202180254127727</v>
      </c>
      <c r="K144">
        <f>LN(J126/I126)/LN(2)</f>
        <v>15.404893807806582</v>
      </c>
      <c r="L144">
        <f t="shared" si="7"/>
        <v>2.4798730020955027E-2</v>
      </c>
    </row>
    <row r="145" spans="1:12" x14ac:dyDescent="0.2">
      <c r="A145" s="15">
        <v>7</v>
      </c>
      <c r="B145" s="16" t="s">
        <v>27</v>
      </c>
      <c r="C145" s="17" t="s">
        <v>15</v>
      </c>
      <c r="D145" s="15">
        <v>0.26109285127362364</v>
      </c>
      <c r="E145" s="15">
        <v>0.3498361589970081</v>
      </c>
      <c r="F145">
        <f>LN(D145/(D146+D147+D148))</f>
        <v>-1.0402961725061699</v>
      </c>
      <c r="G145">
        <f>LN(E145/(E146+E147+E148))</f>
        <v>-0.61975946647763291</v>
      </c>
      <c r="H145">
        <f t="shared" si="6"/>
        <v>0.42053670602853699</v>
      </c>
      <c r="K145">
        <f>LN(J127/I127)/LN(2)</f>
        <v>15.375317913192587</v>
      </c>
      <c r="L145">
        <f t="shared" si="7"/>
        <v>2.735141532700934E-2</v>
      </c>
    </row>
    <row r="146" spans="1:12" x14ac:dyDescent="0.2">
      <c r="A146" s="15">
        <v>7</v>
      </c>
      <c r="B146" s="16" t="s">
        <v>27</v>
      </c>
      <c r="C146" s="17" t="s">
        <v>13</v>
      </c>
      <c r="D146" s="15">
        <v>0.25164338537387015</v>
      </c>
      <c r="E146" s="15">
        <v>4.9864653084484968E-4</v>
      </c>
      <c r="F146">
        <f>LN(D146/(D145+D147+D148))</f>
        <v>-1.0898666740297365</v>
      </c>
      <c r="G146">
        <f>LN(E146/(E145+E147+E148))</f>
        <v>-7.6031142973386823</v>
      </c>
      <c r="H146">
        <f t="shared" si="6"/>
        <v>-6.5132476233089456</v>
      </c>
      <c r="K146">
        <f>LN(J127/I127)/LN(2)</f>
        <v>15.375317913192587</v>
      </c>
      <c r="L146">
        <f t="shared" si="7"/>
        <v>-0.42361710242884409</v>
      </c>
    </row>
    <row r="147" spans="1:12" x14ac:dyDescent="0.2">
      <c r="A147" s="12">
        <v>7</v>
      </c>
      <c r="B147" s="13" t="s">
        <v>27</v>
      </c>
      <c r="C147" s="14" t="s">
        <v>19</v>
      </c>
      <c r="D147" s="12">
        <v>0.24876746096959745</v>
      </c>
      <c r="E147" s="12">
        <v>0.32853682860806388</v>
      </c>
      <c r="F147">
        <f>LN(D147/(D145+D146+D148))</f>
        <v>-1.1051966745962887</v>
      </c>
      <c r="G147">
        <f>LN(E147/(E145+E146+E148))</f>
        <v>-0.71481022609472622</v>
      </c>
      <c r="H147">
        <f t="shared" si="6"/>
        <v>0.39038644850156246</v>
      </c>
      <c r="K147">
        <f>LN(J127/I127)/LN(2)</f>
        <v>15.375317913192587</v>
      </c>
      <c r="L147">
        <f t="shared" si="7"/>
        <v>2.5390463514682618E-2</v>
      </c>
    </row>
    <row r="148" spans="1:12" x14ac:dyDescent="0.2">
      <c r="A148" s="36">
        <v>7</v>
      </c>
      <c r="B148" s="37" t="s">
        <v>27</v>
      </c>
      <c r="C148" s="38" t="s">
        <v>21</v>
      </c>
      <c r="D148" s="36">
        <v>0.23849630238290878</v>
      </c>
      <c r="E148" s="36">
        <v>0.32112836586408322</v>
      </c>
      <c r="F148">
        <f>LN(D148/(D145+D146+D147))</f>
        <v>-1.1609412214528407</v>
      </c>
      <c r="G148">
        <f>LN(E148/(E145+E146+E147))</f>
        <v>-0.74859112148858098</v>
      </c>
      <c r="H148">
        <f t="shared" si="6"/>
        <v>0.41235009996425975</v>
      </c>
      <c r="K148">
        <f>LN(J127/I127)/LN(2)</f>
        <v>15.375317913192587</v>
      </c>
      <c r="L148">
        <f t="shared" si="7"/>
        <v>2.6818964153609352E-2</v>
      </c>
    </row>
    <row r="149" spans="1:12" x14ac:dyDescent="0.2">
      <c r="A149" s="15">
        <v>8</v>
      </c>
      <c r="B149" s="16" t="s">
        <v>28</v>
      </c>
      <c r="C149" s="17" t="s">
        <v>18</v>
      </c>
      <c r="D149" s="15">
        <v>0.25290403056053634</v>
      </c>
      <c r="E149" s="15">
        <v>0.35890132248219736</v>
      </c>
      <c r="F149">
        <f>LN(D149/(D150+D151+D152))</f>
        <v>-1.0831835591084586</v>
      </c>
      <c r="G149">
        <f>LN(E149/(E150+E151+E152))</f>
        <v>-0.58013590519053815</v>
      </c>
      <c r="H149">
        <f t="shared" si="6"/>
        <v>0.5030476539179205</v>
      </c>
      <c r="K149">
        <f>LN(J128/I128)/LN(2)</f>
        <v>15.371418603553183</v>
      </c>
      <c r="L149">
        <f t="shared" si="7"/>
        <v>3.2726169710949021E-2</v>
      </c>
    </row>
    <row r="150" spans="1:12" x14ac:dyDescent="0.2">
      <c r="A150" s="15">
        <v>8</v>
      </c>
      <c r="B150" s="16" t="s">
        <v>28</v>
      </c>
      <c r="C150" s="17" t="s">
        <v>19</v>
      </c>
      <c r="D150" s="15">
        <v>0.26841818040071724</v>
      </c>
      <c r="E150" s="15">
        <v>0.32594099694811801</v>
      </c>
      <c r="F150">
        <f>LN(D150/(D149+D151+D152))</f>
        <v>-1.0026629269947875</v>
      </c>
      <c r="G150">
        <f>LN(E150/(E149+E151+E152))</f>
        <v>-0.72660127467159141</v>
      </c>
      <c r="H150">
        <f t="shared" si="6"/>
        <v>0.27606165232319613</v>
      </c>
      <c r="K150">
        <f>LN(J128/I128)/LN(2)</f>
        <v>15.371418603553183</v>
      </c>
      <c r="L150">
        <f t="shared" si="7"/>
        <v>1.7959412819541786E-2</v>
      </c>
    </row>
    <row r="151" spans="1:12" x14ac:dyDescent="0.2">
      <c r="A151" s="15">
        <v>8</v>
      </c>
      <c r="B151" s="16" t="s">
        <v>28</v>
      </c>
      <c r="C151" s="17" t="s">
        <v>20</v>
      </c>
      <c r="D151" s="15">
        <v>0.24315896156544789</v>
      </c>
      <c r="E151" s="15">
        <v>2.0345879959308239E-4</v>
      </c>
      <c r="F151">
        <f>LN(D151/(D149+D150+D152))</f>
        <v>-1.1354378502386886</v>
      </c>
      <c r="G151">
        <f>LN(E151/(E149+E150+E152))</f>
        <v>-8.4998435530811243</v>
      </c>
      <c r="H151">
        <f t="shared" si="6"/>
        <v>-7.3644057028424355</v>
      </c>
      <c r="K151">
        <f>LN(J128/I128)/LN(2)</f>
        <v>15.371418603553183</v>
      </c>
      <c r="L151">
        <f t="shared" si="7"/>
        <v>-0.47909733595701537</v>
      </c>
    </row>
    <row r="152" spans="1:12" x14ac:dyDescent="0.2">
      <c r="A152" s="42">
        <v>8</v>
      </c>
      <c r="B152" s="43" t="s">
        <v>28</v>
      </c>
      <c r="C152" s="44" t="s">
        <v>21</v>
      </c>
      <c r="D152" s="42">
        <v>0.23551882747329844</v>
      </c>
      <c r="E152" s="42">
        <v>0.31495422177009158</v>
      </c>
      <c r="F152">
        <f>LN(D152/(D149+D150+D151))</f>
        <v>-1.1774065408245069</v>
      </c>
      <c r="G152">
        <f>LN(E152/(E149+E150+E151))</f>
        <v>-0.77705836501140202</v>
      </c>
      <c r="H152">
        <f t="shared" si="6"/>
        <v>0.40034817581310489</v>
      </c>
      <c r="K152">
        <f>LN(J128/I128)/LN(2)</f>
        <v>15.371418603553183</v>
      </c>
      <c r="L152">
        <f t="shared" si="7"/>
        <v>2.6044972564897968E-2</v>
      </c>
    </row>
    <row r="153" spans="1:12" ht="18" thickBot="1" x14ac:dyDescent="0.25">
      <c r="A153" s="1" t="s">
        <v>0</v>
      </c>
    </row>
    <row r="154" spans="1:12" ht="18" thickTop="1" thickBot="1" x14ac:dyDescent="0.25">
      <c r="A154" s="3" t="s">
        <v>2</v>
      </c>
    </row>
    <row r="155" spans="1:12" ht="17" thickBot="1" x14ac:dyDescent="0.25">
      <c r="A155" s="3" t="s">
        <v>3</v>
      </c>
    </row>
    <row r="156" spans="1:12" ht="17" thickBot="1" x14ac:dyDescent="0.25">
      <c r="A156" s="3" t="s">
        <v>7</v>
      </c>
    </row>
    <row r="157" spans="1:12" ht="18" thickBot="1" x14ac:dyDescent="0.25">
      <c r="A157" s="3" t="s">
        <v>8</v>
      </c>
      <c r="B157" s="8"/>
      <c r="C157" s="9" t="s">
        <v>9</v>
      </c>
    </row>
    <row r="158" spans="1:12" ht="17" thickBot="1" x14ac:dyDescent="0.25">
      <c r="A158" s="7" t="s">
        <v>10</v>
      </c>
      <c r="B158" s="10" t="s">
        <v>11</v>
      </c>
      <c r="C158" s="11" t="s">
        <v>12</v>
      </c>
      <c r="D158" t="s">
        <v>74</v>
      </c>
      <c r="E158" t="s">
        <v>57</v>
      </c>
      <c r="F158" s="70" t="s">
        <v>58</v>
      </c>
      <c r="G158" s="63" t="s">
        <v>59</v>
      </c>
    </row>
    <row r="159" spans="1:12" x14ac:dyDescent="0.2">
      <c r="A159" s="12">
        <v>1</v>
      </c>
      <c r="B159" s="13" t="s">
        <v>16</v>
      </c>
      <c r="C159" s="14" t="s">
        <v>17</v>
      </c>
      <c r="D159">
        <v>-0.25938375012788129</v>
      </c>
      <c r="E159">
        <f t="shared" ref="E159:E179" si="8">AVERAGE(L7,L83,L121,L45)</f>
        <v>-0.43837845081664667</v>
      </c>
      <c r="F159" s="71">
        <f t="shared" ref="F159:F179" si="9">_xlfn.STDEV.S(L7,L45,L83,L121)</f>
        <v>7.8975895244364422E-2</v>
      </c>
      <c r="G159">
        <v>1</v>
      </c>
    </row>
    <row r="160" spans="1:12" x14ac:dyDescent="0.2">
      <c r="A160" s="15">
        <v>1</v>
      </c>
      <c r="B160" s="16" t="s">
        <v>16</v>
      </c>
      <c r="C160" s="17" t="s">
        <v>15</v>
      </c>
      <c r="D160">
        <v>0.54336290497606865</v>
      </c>
      <c r="E160">
        <f t="shared" si="8"/>
        <v>0.37861876513027543</v>
      </c>
      <c r="F160" s="71">
        <f t="shared" si="9"/>
        <v>1.8326752296679325E-2</v>
      </c>
      <c r="G160">
        <v>5</v>
      </c>
    </row>
    <row r="161" spans="1:7" x14ac:dyDescent="0.2">
      <c r="A161" s="15">
        <v>1</v>
      </c>
      <c r="B161" s="16" t="s">
        <v>16</v>
      </c>
      <c r="C161" s="17" t="s">
        <v>14</v>
      </c>
      <c r="D161">
        <v>-0.25938375012788129</v>
      </c>
      <c r="E161">
        <f t="shared" si="8"/>
        <v>-0.27447560180666108</v>
      </c>
      <c r="F161" s="71">
        <f t="shared" si="9"/>
        <v>1.6385799054262285E-2</v>
      </c>
      <c r="G161">
        <v>2</v>
      </c>
    </row>
    <row r="162" spans="1:7" x14ac:dyDescent="0.2">
      <c r="A162" s="15">
        <v>1</v>
      </c>
      <c r="B162" s="16" t="s">
        <v>16</v>
      </c>
      <c r="C162" s="17" t="s">
        <v>13</v>
      </c>
      <c r="D162">
        <v>-2.4595404720306302E-2</v>
      </c>
      <c r="E162">
        <f t="shared" si="8"/>
        <v>-0.31177079189315832</v>
      </c>
      <c r="F162" s="71">
        <f t="shared" si="9"/>
        <v>1.8366690917515128E-2</v>
      </c>
      <c r="G162">
        <v>4</v>
      </c>
    </row>
    <row r="163" spans="1:7" x14ac:dyDescent="0.2">
      <c r="A163" s="24">
        <v>2</v>
      </c>
      <c r="B163" s="25" t="s">
        <v>22</v>
      </c>
      <c r="C163" s="26" t="s">
        <v>17</v>
      </c>
      <c r="D163">
        <v>-0.30102999566398125</v>
      </c>
      <c r="E163">
        <f t="shared" si="8"/>
        <v>-0.27039867995875505</v>
      </c>
      <c r="F163" s="71">
        <f t="shared" si="9"/>
        <v>1.866223926140162E-2</v>
      </c>
      <c r="G163">
        <v>1</v>
      </c>
    </row>
    <row r="164" spans="1:7" x14ac:dyDescent="0.2">
      <c r="A164" s="12">
        <v>2</v>
      </c>
      <c r="B164" s="13" t="s">
        <v>22</v>
      </c>
      <c r="C164" s="14" t="s">
        <v>14</v>
      </c>
      <c r="D164">
        <v>-0.30102999566398125</v>
      </c>
      <c r="E164">
        <f t="shared" si="8"/>
        <v>-0.40254428415796617</v>
      </c>
      <c r="F164" s="71">
        <f t="shared" si="9"/>
        <v>3.9356288362103184E-2</v>
      </c>
      <c r="G164">
        <v>2</v>
      </c>
    </row>
    <row r="165" spans="1:7" x14ac:dyDescent="0.2">
      <c r="A165" s="15">
        <v>2</v>
      </c>
      <c r="B165" s="16" t="s">
        <v>22</v>
      </c>
      <c r="C165" s="17" t="s">
        <v>18</v>
      </c>
      <c r="D165">
        <v>0.90308998699194365</v>
      </c>
      <c r="E165">
        <f t="shared" si="8"/>
        <v>0.36789953920532603</v>
      </c>
      <c r="F165" s="71">
        <f t="shared" si="9"/>
        <v>1.5805488808213339E-2</v>
      </c>
      <c r="G165">
        <v>6</v>
      </c>
    </row>
    <row r="166" spans="1:7" x14ac:dyDescent="0.2">
      <c r="A166" s="15">
        <v>2</v>
      </c>
      <c r="B166" s="16" t="s">
        <v>22</v>
      </c>
      <c r="C166" s="17" t="s">
        <v>20</v>
      </c>
      <c r="D166">
        <v>-0.30102999566398125</v>
      </c>
      <c r="E166">
        <f t="shared" si="8"/>
        <v>-0.30830862146390481</v>
      </c>
      <c r="F166" s="71">
        <f t="shared" si="9"/>
        <v>1.4935922714916824E-2</v>
      </c>
      <c r="G166">
        <v>3</v>
      </c>
    </row>
    <row r="167" spans="1:7" x14ac:dyDescent="0.2">
      <c r="A167" s="24">
        <v>3</v>
      </c>
      <c r="B167" s="25" t="s">
        <v>23</v>
      </c>
      <c r="C167" s="26" t="s">
        <v>17</v>
      </c>
      <c r="D167">
        <v>-0.4600704139038686</v>
      </c>
      <c r="E167">
        <f t="shared" si="8"/>
        <v>-0.26180063699913719</v>
      </c>
      <c r="F167" s="71">
        <f t="shared" si="9"/>
        <v>2.7764422462344184E-2</v>
      </c>
      <c r="G167">
        <v>1</v>
      </c>
    </row>
    <row r="168" spans="1:7" x14ac:dyDescent="0.2">
      <c r="A168" s="12">
        <v>3</v>
      </c>
      <c r="B168" s="13" t="s">
        <v>23</v>
      </c>
      <c r="C168" s="14" t="s">
        <v>13</v>
      </c>
      <c r="D168">
        <v>-0.22528206849629373</v>
      </c>
      <c r="E168">
        <f t="shared" si="8"/>
        <v>-0.4297451486754022</v>
      </c>
      <c r="F168" s="71">
        <f t="shared" si="9"/>
        <v>4.1678612274531984E-2</v>
      </c>
      <c r="G168">
        <v>4</v>
      </c>
    </row>
    <row r="169" spans="1:7" x14ac:dyDescent="0.2">
      <c r="A169" s="15">
        <v>3</v>
      </c>
      <c r="B169" s="16" t="s">
        <v>23</v>
      </c>
      <c r="C169" s="17" t="s">
        <v>19</v>
      </c>
      <c r="D169">
        <v>1.1454228963040309</v>
      </c>
      <c r="E169">
        <f t="shared" si="8"/>
        <v>0.34165116208195906</v>
      </c>
      <c r="F169" s="71">
        <f t="shared" si="9"/>
        <v>2.352478024771399E-2</v>
      </c>
      <c r="G169">
        <v>7</v>
      </c>
    </row>
    <row r="170" spans="1:7" x14ac:dyDescent="0.2">
      <c r="A170" s="15">
        <v>3</v>
      </c>
      <c r="B170" s="16" t="s">
        <v>23</v>
      </c>
      <c r="C170" s="17" t="s">
        <v>20</v>
      </c>
      <c r="D170">
        <v>-0.46007041390386871</v>
      </c>
      <c r="E170">
        <f t="shared" si="8"/>
        <v>-0.24845531693246317</v>
      </c>
      <c r="F170" s="71">
        <f t="shared" si="9"/>
        <v>1.7579593116062373E-2</v>
      </c>
      <c r="G170">
        <v>3</v>
      </c>
    </row>
    <row r="171" spans="1:7" x14ac:dyDescent="0.2">
      <c r="A171" s="24">
        <v>4</v>
      </c>
      <c r="B171" s="25" t="s">
        <v>24</v>
      </c>
      <c r="C171" s="26" t="s">
        <v>17</v>
      </c>
      <c r="D171">
        <v>-0.90308998699194354</v>
      </c>
      <c r="E171">
        <f t="shared" si="8"/>
        <v>-0.43813416340306943</v>
      </c>
      <c r="F171" s="71">
        <f t="shared" si="9"/>
        <v>2.0352605849980665E-2</v>
      </c>
      <c r="G171">
        <v>1</v>
      </c>
    </row>
    <row r="172" spans="1:7" x14ac:dyDescent="0.2">
      <c r="A172" s="12">
        <v>4</v>
      </c>
      <c r="B172" s="13" t="s">
        <v>24</v>
      </c>
      <c r="C172" s="14" t="s">
        <v>15</v>
      </c>
      <c r="D172">
        <v>-0.10034333188799371</v>
      </c>
      <c r="E172">
        <f t="shared" si="8"/>
        <v>2.1713988204835853E-2</v>
      </c>
      <c r="F172" s="71">
        <f t="shared" si="9"/>
        <v>1.1093390488440677E-2</v>
      </c>
      <c r="G172">
        <v>5</v>
      </c>
    </row>
    <row r="173" spans="1:7" x14ac:dyDescent="0.2">
      <c r="A173" s="15">
        <v>4</v>
      </c>
      <c r="B173" s="16" t="s">
        <v>24</v>
      </c>
      <c r="C173" s="17" t="s">
        <v>18</v>
      </c>
      <c r="D173">
        <v>0.30102999566398114</v>
      </c>
      <c r="E173">
        <f t="shared" si="8"/>
        <v>3.3479996235952075E-2</v>
      </c>
      <c r="F173" s="71">
        <f t="shared" si="9"/>
        <v>1.7329088277985245E-2</v>
      </c>
      <c r="G173">
        <v>6</v>
      </c>
    </row>
    <row r="174" spans="1:7" x14ac:dyDescent="0.2">
      <c r="A174" s="36">
        <v>4</v>
      </c>
      <c r="B174" s="37" t="s">
        <v>24</v>
      </c>
      <c r="C174" s="38" t="s">
        <v>19</v>
      </c>
      <c r="D174">
        <v>0.70240332321595611</v>
      </c>
      <c r="E174">
        <f t="shared" si="8"/>
        <v>1.9008468828906954E-2</v>
      </c>
      <c r="F174" s="71">
        <f t="shared" si="9"/>
        <v>5.3793555454094352E-3</v>
      </c>
      <c r="G174">
        <v>7</v>
      </c>
    </row>
    <row r="175" spans="1:7" x14ac:dyDescent="0.2">
      <c r="A175" s="15">
        <v>5</v>
      </c>
      <c r="B175" s="16" t="s">
        <v>25</v>
      </c>
      <c r="C175" s="17" t="s">
        <v>14</v>
      </c>
      <c r="D175">
        <v>-0.66075707767985614</v>
      </c>
      <c r="E175">
        <f t="shared" si="8"/>
        <v>-0.29572814106587791</v>
      </c>
      <c r="F175" s="71">
        <f t="shared" si="9"/>
        <v>1.6095465317925533E-2</v>
      </c>
      <c r="G175">
        <v>2</v>
      </c>
    </row>
    <row r="176" spans="1:7" x14ac:dyDescent="0.2">
      <c r="A176" s="15">
        <v>5</v>
      </c>
      <c r="B176" s="16" t="s">
        <v>25</v>
      </c>
      <c r="C176" s="17" t="s">
        <v>13</v>
      </c>
      <c r="D176">
        <v>-0.4259687322722811</v>
      </c>
      <c r="E176">
        <f t="shared" si="8"/>
        <v>-0.27895946421999485</v>
      </c>
      <c r="F176" s="71">
        <f t="shared" si="9"/>
        <v>1.7837767431832609E-2</v>
      </c>
      <c r="G176">
        <v>4</v>
      </c>
    </row>
    <row r="177" spans="1:8" x14ac:dyDescent="0.2">
      <c r="A177" s="12">
        <v>5</v>
      </c>
      <c r="B177" s="13" t="s">
        <v>25</v>
      </c>
      <c r="C177" s="14" t="s">
        <v>20</v>
      </c>
      <c r="D177">
        <v>-0.66075707767985614</v>
      </c>
      <c r="E177">
        <f t="shared" si="8"/>
        <v>-0.41549020904301598</v>
      </c>
      <c r="F177" s="71">
        <f t="shared" si="9"/>
        <v>3.4135463572998945E-2</v>
      </c>
      <c r="G177">
        <v>3</v>
      </c>
    </row>
    <row r="178" spans="1:8" x14ac:dyDescent="0.2">
      <c r="A178" s="36">
        <v>5</v>
      </c>
      <c r="B178" s="37" t="s">
        <v>25</v>
      </c>
      <c r="C178" s="38" t="s">
        <v>21</v>
      </c>
      <c r="D178">
        <v>1.7474828876319934</v>
      </c>
      <c r="E178">
        <f t="shared" si="8"/>
        <v>0.37172998758266973</v>
      </c>
      <c r="F178" s="71">
        <f t="shared" si="9"/>
        <v>1.9208838445190959E-2</v>
      </c>
      <c r="G178">
        <v>8</v>
      </c>
    </row>
    <row r="179" spans="1:8" x14ac:dyDescent="0.2">
      <c r="A179" s="15">
        <v>6</v>
      </c>
      <c r="B179" s="16" t="s">
        <v>26</v>
      </c>
      <c r="C179" s="17" t="s">
        <v>15</v>
      </c>
      <c r="D179">
        <v>-0.3010299956639812</v>
      </c>
      <c r="E179">
        <f t="shared" si="8"/>
        <v>1.9643039168351788E-2</v>
      </c>
      <c r="F179" s="71">
        <f t="shared" si="9"/>
        <v>8.6839944422239298E-3</v>
      </c>
      <c r="G179">
        <v>5</v>
      </c>
    </row>
    <row r="180" spans="1:8" x14ac:dyDescent="0.2">
      <c r="A180" s="15">
        <v>6</v>
      </c>
      <c r="B180" s="16" t="s">
        <v>26</v>
      </c>
      <c r="C180" s="17" t="s">
        <v>14</v>
      </c>
      <c r="D180">
        <v>-1.103776650767931</v>
      </c>
      <c r="E180">
        <f>AVERAGE(L28,L142,L104)</f>
        <v>-0.46926550206461376</v>
      </c>
      <c r="F180" s="71">
        <f>_xlfn.STDEV.S(L28,L104,L142)</f>
        <v>3.037188002920654E-2</v>
      </c>
      <c r="G180">
        <v>2</v>
      </c>
      <c r="H180" s="97"/>
    </row>
    <row r="181" spans="1:8" x14ac:dyDescent="0.2">
      <c r="A181" s="12">
        <v>6</v>
      </c>
      <c r="B181" s="13" t="s">
        <v>26</v>
      </c>
      <c r="C181" s="14" t="s">
        <v>18</v>
      </c>
      <c r="D181">
        <v>0.1003433318879937</v>
      </c>
      <c r="E181">
        <f t="shared" ref="E181:E190" si="10">AVERAGE(L29,L105,L143,L67)</f>
        <v>3.5692434209047427E-2</v>
      </c>
      <c r="F181" s="71">
        <f t="shared" ref="F181:F190" si="11">_xlfn.STDEV.S(L29,L67,L105,L143)</f>
        <v>1.3952362195743797E-2</v>
      </c>
      <c r="G181">
        <v>6</v>
      </c>
    </row>
    <row r="182" spans="1:8" x14ac:dyDescent="0.2">
      <c r="A182" s="36">
        <v>6</v>
      </c>
      <c r="B182" s="37" t="s">
        <v>26</v>
      </c>
      <c r="C182" s="38" t="s">
        <v>21</v>
      </c>
      <c r="D182">
        <v>1.3044633145439186</v>
      </c>
      <c r="E182">
        <f t="shared" si="10"/>
        <v>1.977631157358755E-2</v>
      </c>
      <c r="F182" s="71">
        <f t="shared" si="11"/>
        <v>8.0069145682079793E-3</v>
      </c>
      <c r="G182">
        <v>8</v>
      </c>
    </row>
    <row r="183" spans="1:8" x14ac:dyDescent="0.2">
      <c r="A183" s="15">
        <v>7</v>
      </c>
      <c r="B183" s="16" t="s">
        <v>27</v>
      </c>
      <c r="C183" s="17" t="s">
        <v>15</v>
      </c>
      <c r="D183">
        <v>-0.46007041390386866</v>
      </c>
      <c r="E183">
        <f t="shared" si="10"/>
        <v>2.5496821648698473E-2</v>
      </c>
      <c r="F183" s="71">
        <f t="shared" si="11"/>
        <v>5.4546302550150805E-3</v>
      </c>
      <c r="G183">
        <v>5</v>
      </c>
    </row>
    <row r="184" spans="1:8" x14ac:dyDescent="0.2">
      <c r="A184" s="15">
        <v>7</v>
      </c>
      <c r="B184" s="16" t="s">
        <v>27</v>
      </c>
      <c r="C184" s="17" t="s">
        <v>13</v>
      </c>
      <c r="D184">
        <v>-1.0280287236002437</v>
      </c>
      <c r="E184">
        <f t="shared" si="10"/>
        <v>-0.42096412751339074</v>
      </c>
      <c r="F184" s="71">
        <f t="shared" si="11"/>
        <v>6.4499465339145357E-3</v>
      </c>
      <c r="G184">
        <v>4</v>
      </c>
    </row>
    <row r="185" spans="1:8" x14ac:dyDescent="0.2">
      <c r="A185" s="12">
        <v>7</v>
      </c>
      <c r="B185" s="13" t="s">
        <v>27</v>
      </c>
      <c r="C185" s="14" t="s">
        <v>19</v>
      </c>
      <c r="D185">
        <v>0.34267624120008122</v>
      </c>
      <c r="E185">
        <f t="shared" si="10"/>
        <v>2.6697975099346478E-2</v>
      </c>
      <c r="F185" s="71">
        <f t="shared" si="11"/>
        <v>1.550105267924414E-3</v>
      </c>
      <c r="G185">
        <v>7</v>
      </c>
    </row>
    <row r="186" spans="1:8" x14ac:dyDescent="0.2">
      <c r="A186" s="36">
        <v>7</v>
      </c>
      <c r="B186" s="37" t="s">
        <v>27</v>
      </c>
      <c r="C186" s="38" t="s">
        <v>21</v>
      </c>
      <c r="D186">
        <v>1.1454228963040309</v>
      </c>
      <c r="E186">
        <f t="shared" si="10"/>
        <v>2.5109426972353615E-2</v>
      </c>
      <c r="F186" s="71">
        <f t="shared" si="11"/>
        <v>5.6279692059193753E-3</v>
      </c>
      <c r="G186">
        <v>8</v>
      </c>
    </row>
    <row r="187" spans="1:8" x14ac:dyDescent="0.2">
      <c r="A187" s="15">
        <v>8</v>
      </c>
      <c r="B187" s="16" t="s">
        <v>28</v>
      </c>
      <c r="C187" s="17" t="s">
        <v>18</v>
      </c>
      <c r="D187">
        <v>-0.10034333188799371</v>
      </c>
      <c r="E187">
        <f t="shared" si="10"/>
        <v>3.3619896332065517E-2</v>
      </c>
      <c r="F187" s="71">
        <f t="shared" si="11"/>
        <v>1.0057303657129722E-2</v>
      </c>
      <c r="G187">
        <v>6</v>
      </c>
    </row>
    <row r="188" spans="1:8" x14ac:dyDescent="0.2">
      <c r="A188" s="15">
        <v>8</v>
      </c>
      <c r="B188" s="16" t="s">
        <v>28</v>
      </c>
      <c r="C188" s="17" t="s">
        <v>19</v>
      </c>
      <c r="D188">
        <v>0.3010299956639812</v>
      </c>
      <c r="E188">
        <f t="shared" si="10"/>
        <v>1.7609733375992507E-2</v>
      </c>
      <c r="F188" s="71">
        <f t="shared" si="11"/>
        <v>6.2543674420749429E-3</v>
      </c>
      <c r="G188">
        <v>7</v>
      </c>
    </row>
    <row r="189" spans="1:8" x14ac:dyDescent="0.2">
      <c r="A189" s="15">
        <v>8</v>
      </c>
      <c r="B189" s="16" t="s">
        <v>28</v>
      </c>
      <c r="C189" s="17" t="s">
        <v>20</v>
      </c>
      <c r="D189">
        <v>-1.3044633145439186</v>
      </c>
      <c r="E189">
        <f t="shared" si="10"/>
        <v>-0.41596175118607387</v>
      </c>
      <c r="F189" s="71">
        <f t="shared" si="11"/>
        <v>4.528561591067274E-2</v>
      </c>
      <c r="G189">
        <v>3</v>
      </c>
    </row>
    <row r="190" spans="1:8" x14ac:dyDescent="0.2">
      <c r="A190" s="42">
        <v>8</v>
      </c>
      <c r="B190" s="43" t="s">
        <v>28</v>
      </c>
      <c r="C190" s="44" t="s">
        <v>21</v>
      </c>
      <c r="D190">
        <v>1.103776650767931</v>
      </c>
      <c r="E190">
        <f t="shared" si="10"/>
        <v>2.1527860627037182E-2</v>
      </c>
      <c r="F190" s="71">
        <f t="shared" si="11"/>
        <v>5.2719046650753464E-3</v>
      </c>
      <c r="G190">
        <v>8</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File information</vt:lpstr>
      <vt:lpstr>a) Raw+corrected illumina reads</vt:lpstr>
      <vt:lpstr>b) Relative MIC</vt:lpstr>
      <vt:lpstr>c) Cell Counts</vt:lpstr>
      <vt:lpstr>d) SC 0CTX liq 24h</vt:lpstr>
      <vt:lpstr>e) SC 0CTX liq 48h</vt:lpstr>
      <vt:lpstr>f) SC 0.02CTX liq 24h</vt:lpstr>
      <vt:lpstr>g) SC 0.02CTX liq 48h</vt:lpstr>
      <vt:lpstr>h) SC 0.04CTX liq 24h</vt:lpstr>
      <vt:lpstr>i) SC 0.04CTX liq 48h</vt:lpstr>
      <vt:lpstr>j) SC 0CTX Agar 24h</vt:lpstr>
      <vt:lpstr>k) SC 0CTX Agar 48h</vt:lpstr>
      <vt:lpstr>l) SC 0.02CTX Agar 24h </vt:lpstr>
      <vt:lpstr>m) SC 0.02CTX Agar 48h</vt:lpstr>
      <vt:lpstr>n) SC 0.04CTX Agar 24h</vt:lpstr>
      <vt:lpstr>o) SC 0.04CTX Agar 48h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2020-06-30T12:30:51Z</dcterms:created>
  <dcterms:modified xsi:type="dcterms:W3CDTF">2022-07-11T10:57:09Z</dcterms:modified>
</cp:coreProperties>
</file>